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030" activeTab="3"/>
  </bookViews>
  <sheets>
    <sheet name="Original 1" sheetId="1" r:id="rId1"/>
    <sheet name="Rolf 1" sheetId="2" r:id="rId2"/>
    <sheet name="Sabine 1" sheetId="3" r:id="rId3"/>
    <sheet name="Felix 1" sheetId="4" r:id="rId4"/>
  </sheets>
  <definedNames>
    <definedName name="_xlnm.Print_Area" localSheetId="0">'Original 1'!$A$3:$R$69</definedName>
    <definedName name="_xlnm.Print_Area" localSheetId="1">'Rolf 1'!$A$3:$Q$69</definedName>
    <definedName name="_xlnm.Print_Area" localSheetId="2">'Sabine 1'!$A$3:$Q$69</definedName>
    <definedName name="_xlnm.Print_Titles" localSheetId="0">'Original 1'!$1:$4</definedName>
    <definedName name="_xlnm.Print_Titles" localSheetId="1">'Rolf 1'!$1:$4</definedName>
    <definedName name="_xlnm.Print_Titles" localSheetId="2">'Sabine 1'!$1:$4</definedName>
  </definedNames>
  <calcPr fullCalcOnLoad="1"/>
</workbook>
</file>

<file path=xl/sharedStrings.xml><?xml version="1.0" encoding="utf-8"?>
<sst xmlns="http://schemas.openxmlformats.org/spreadsheetml/2006/main" count="1626" uniqueCount="28">
  <si>
    <t>DATE</t>
  </si>
  <si>
    <t>UNITS</t>
  </si>
  <si>
    <t>APNOE TRAINING 2003/04</t>
  </si>
  <si>
    <t>SWIMMING</t>
  </si>
  <si>
    <t>IST</t>
  </si>
  <si>
    <t>SOLL 165%</t>
  </si>
  <si>
    <t>SATURDAY</t>
  </si>
  <si>
    <t>DAY</t>
  </si>
  <si>
    <t>STATIK      AQUATIC</t>
  </si>
  <si>
    <t>WITH FINS      AQUATIC</t>
  </si>
  <si>
    <t>WITHOUT FINS   AQUATIC</t>
  </si>
  <si>
    <t>STATIK  WATERLESS</t>
  </si>
  <si>
    <t>KNEE-BENDS  WATERLESS</t>
  </si>
  <si>
    <t>ABDOMEN-UP   WATERLESS</t>
  </si>
  <si>
    <t>PRESS-UP  WATERLESS</t>
  </si>
  <si>
    <t>INTERVALL  UNITS</t>
  </si>
  <si>
    <t>FRIDAY</t>
  </si>
  <si>
    <t>SUNDAY</t>
  </si>
  <si>
    <t>MONDAY</t>
  </si>
  <si>
    <t>TUESDAY</t>
  </si>
  <si>
    <t>WEDNESDAY</t>
  </si>
  <si>
    <t>THURSDAY</t>
  </si>
  <si>
    <t>TRAUM 200%</t>
  </si>
  <si>
    <t>CUMULATION  %</t>
  </si>
  <si>
    <t>X</t>
  </si>
  <si>
    <t>?</t>
  </si>
  <si>
    <t>INTERVALL  CHANGE (MINUTES)</t>
  </si>
  <si>
    <t>Trainingsplane 2008</t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</si>
</sst>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SFr&quot;\ #,##0;&quot;SFr&quot;\ \-#,##0"/>
    <numFmt numFmtId="165" formatCode="&quot;SFr&quot;\ #,##0;[Red]&quot;SFr&quot;\ \-#,##0"/>
    <numFmt numFmtId="166" formatCode="&quot;SFr&quot;\ #,##0.00;&quot;SFr&quot;\ \-#,##0.00"/>
    <numFmt numFmtId="167" formatCode="&quot;SFr&quot;\ #,##0.00;[Red]&quot;SFr&quot;\ \-#,##0.00"/>
    <numFmt numFmtId="168" formatCode="_ &quot;SFr&quot;\ * #,##0_ ;_ &quot;SFr&quot;\ * \-#,##0_ ;_ &quot;SFr&quot;\ * &quot;-&quot;_ ;_ @_ "/>
    <numFmt numFmtId="169" formatCode="_ &quot;SFr&quot;\ * #,##0.00_ ;_ &quot;SFr&quot;\ * \-#,##0.00_ ;_ &quot;SFr&quot;\ * &quot;-&quot;??_ ;_ @_ "/>
    <numFmt numFmtId="170" formatCode="_ * #,##0.000_ ;_ * \-#,##0.000_ ;_ * &quot;-&quot;??_ ;_ @_ "/>
    <numFmt numFmtId="171" formatCode="_ * #,##0.0_ ;_ * \-#,##0.0_ ;_ * &quot;-&quot;??_ ;_ @_ "/>
    <numFmt numFmtId="172" formatCode="_ * #,##0_ ;_ * \-#,##0_ ;_ * &quot;-&quot;??_ ;_ @_ "/>
    <numFmt numFmtId="173" formatCode="0.0"/>
    <numFmt numFmtId="174" formatCode="_ * #,##0.0000_ ;_ * \-#,##0.0000_ ;_ * &quot;-&quot;??_ ;_ @_ "/>
    <numFmt numFmtId="175" formatCode="_ * #,##0.00000_ ;_ * \-#,##0.00000_ ;_ * &quot;-&quot;??_ ;_ @_ "/>
    <numFmt numFmtId="176" formatCode="_ * #,##0.000000_ ;_ * \-#,##0.000000_ ;_ * &quot;-&quot;??_ ;_ @_ "/>
    <numFmt numFmtId="177" formatCode="_ * #,##0.0000000_ ;_ * \-#,##0.0000000_ ;_ * &quot;-&quot;??_ ;_ @_ "/>
  </numFmts>
  <fonts count="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14" fontId="0" fillId="2" borderId="2" xfId="0" applyNumberFormat="1" applyFill="1" applyBorder="1" applyAlignment="1">
      <alignment horizontal="center"/>
    </xf>
    <xf numFmtId="14" fontId="0" fillId="3" borderId="2" xfId="0" applyNumberFormat="1" applyFill="1" applyBorder="1" applyAlignment="1">
      <alignment horizontal="center"/>
    </xf>
    <xf numFmtId="14" fontId="0" fillId="0" borderId="2" xfId="0" applyNumberForma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0" borderId="1" xfId="0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right"/>
    </xf>
    <xf numFmtId="0" fontId="1" fillId="5" borderId="1" xfId="0" applyFont="1" applyFill="1" applyBorder="1" applyAlignment="1">
      <alignment horizontal="center"/>
    </xf>
    <xf numFmtId="0" fontId="0" fillId="4" borderId="3" xfId="0" applyFill="1" applyBorder="1" applyAlignment="1">
      <alignment/>
    </xf>
    <xf numFmtId="0" fontId="0" fillId="5" borderId="3" xfId="0" applyFill="1" applyBorder="1" applyAlignment="1">
      <alignment/>
    </xf>
    <xf numFmtId="14" fontId="0" fillId="5" borderId="1" xfId="0" applyNumberFormat="1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right"/>
    </xf>
    <xf numFmtId="0" fontId="1" fillId="6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7" borderId="6" xfId="0" applyFont="1" applyFill="1" applyBorder="1" applyAlignment="1">
      <alignment horizontal="center" vertical="center" textRotation="90" wrapText="1"/>
    </xf>
    <xf numFmtId="0" fontId="0" fillId="7" borderId="6" xfId="0" applyFill="1" applyBorder="1" applyAlignment="1">
      <alignment horizontal="center" vertical="center" textRotation="90" wrapText="1"/>
    </xf>
    <xf numFmtId="0" fontId="0" fillId="8" borderId="6" xfId="0" applyFill="1" applyBorder="1" applyAlignment="1">
      <alignment horizontal="center" vertical="center" textRotation="90" wrapText="1"/>
    </xf>
    <xf numFmtId="0" fontId="0" fillId="2" borderId="6" xfId="0" applyFill="1" applyBorder="1" applyAlignment="1">
      <alignment horizontal="center" vertical="center" textRotation="90" wrapText="1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right"/>
    </xf>
    <xf numFmtId="0" fontId="0" fillId="2" borderId="1" xfId="0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72" fontId="0" fillId="0" borderId="0" xfId="15" applyNumberFormat="1" applyFill="1" applyBorder="1" applyAlignment="1">
      <alignment horizontal="center"/>
    </xf>
    <xf numFmtId="172" fontId="0" fillId="0" borderId="5" xfId="15" applyNumberFormat="1" applyBorder="1" applyAlignment="1">
      <alignment horizontal="center"/>
    </xf>
    <xf numFmtId="172" fontId="0" fillId="7" borderId="6" xfId="15" applyNumberFormat="1" applyFont="1" applyFill="1" applyBorder="1" applyAlignment="1">
      <alignment horizontal="center" vertical="center" textRotation="90" wrapText="1"/>
    </xf>
    <xf numFmtId="172" fontId="0" fillId="7" borderId="6" xfId="15" applyNumberFormat="1" applyFill="1" applyBorder="1" applyAlignment="1">
      <alignment horizontal="center" vertical="center" textRotation="90" wrapText="1"/>
    </xf>
    <xf numFmtId="172" fontId="0" fillId="8" borderId="6" xfId="15" applyNumberFormat="1" applyFont="1" applyFill="1" applyBorder="1" applyAlignment="1">
      <alignment horizontal="center" vertical="center" textRotation="90" wrapText="1"/>
    </xf>
    <xf numFmtId="172" fontId="0" fillId="8" borderId="6" xfId="15" applyNumberFormat="1" applyFill="1" applyBorder="1" applyAlignment="1">
      <alignment horizontal="center" vertical="center" textRotation="90" wrapText="1"/>
    </xf>
    <xf numFmtId="172" fontId="0" fillId="3" borderId="1" xfId="15" applyNumberFormat="1" applyFill="1" applyBorder="1" applyAlignment="1">
      <alignment horizontal="center"/>
    </xf>
    <xf numFmtId="172" fontId="0" fillId="0" borderId="1" xfId="15" applyNumberFormat="1" applyFill="1" applyBorder="1" applyAlignment="1">
      <alignment horizontal="center"/>
    </xf>
    <xf numFmtId="172" fontId="0" fillId="2" borderId="1" xfId="15" applyNumberFormat="1" applyFill="1" applyBorder="1" applyAlignment="1">
      <alignment horizontal="center"/>
    </xf>
    <xf numFmtId="172" fontId="0" fillId="0" borderId="1" xfId="15" applyNumberFormat="1" applyBorder="1" applyAlignment="1">
      <alignment horizontal="center"/>
    </xf>
    <xf numFmtId="172" fontId="0" fillId="6" borderId="1" xfId="15" applyNumberFormat="1" applyFill="1" applyBorder="1" applyAlignment="1">
      <alignment horizontal="center"/>
    </xf>
    <xf numFmtId="172" fontId="0" fillId="0" borderId="4" xfId="15" applyNumberFormat="1" applyBorder="1" applyAlignment="1">
      <alignment horizontal="center"/>
    </xf>
    <xf numFmtId="172" fontId="0" fillId="4" borderId="1" xfId="15" applyNumberFormat="1" applyFill="1" applyBorder="1" applyAlignment="1">
      <alignment horizontal="center"/>
    </xf>
    <xf numFmtId="172" fontId="0" fillId="0" borderId="4" xfId="15" applyNumberFormat="1" applyFill="1" applyBorder="1" applyAlignment="1">
      <alignment horizontal="center"/>
    </xf>
    <xf numFmtId="172" fontId="0" fillId="5" borderId="1" xfId="15" applyNumberFormat="1" applyFill="1" applyBorder="1" applyAlignment="1">
      <alignment horizontal="center"/>
    </xf>
    <xf numFmtId="172" fontId="0" fillId="0" borderId="0" xfId="15" applyNumberFormat="1" applyBorder="1" applyAlignment="1">
      <alignment horizontal="center"/>
    </xf>
    <xf numFmtId="172" fontId="0" fillId="0" borderId="0" xfId="15" applyNumberFormat="1" applyAlignment="1">
      <alignment horizontal="center"/>
    </xf>
    <xf numFmtId="172" fontId="0" fillId="2" borderId="1" xfId="15" applyNumberFormat="1" applyFont="1" applyFill="1" applyBorder="1" applyAlignment="1">
      <alignment horizontal="center"/>
    </xf>
    <xf numFmtId="172" fontId="0" fillId="0" borderId="1" xfId="15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0" fontId="0" fillId="8" borderId="6" xfId="0" applyFill="1" applyBorder="1" applyAlignment="1">
      <alignment horizontal="right" vertical="center" textRotation="90" wrapText="1"/>
    </xf>
    <xf numFmtId="172" fontId="0" fillId="3" borderId="1" xfId="15" applyNumberFormat="1" applyFill="1" applyBorder="1" applyAlignment="1">
      <alignment horizontal="right"/>
    </xf>
    <xf numFmtId="172" fontId="0" fillId="6" borderId="1" xfId="15" applyNumberFormat="1" applyFill="1" applyBorder="1" applyAlignment="1">
      <alignment horizontal="right"/>
    </xf>
    <xf numFmtId="172" fontId="0" fillId="6" borderId="1" xfId="15" applyNumberFormat="1" applyFont="1" applyFill="1" applyBorder="1" applyAlignment="1">
      <alignment horizontal="right"/>
    </xf>
    <xf numFmtId="172" fontId="0" fillId="6" borderId="1" xfId="15" applyNumberFormat="1" applyFont="1" applyFill="1" applyBorder="1" applyAlignment="1">
      <alignment horizontal="center"/>
    </xf>
    <xf numFmtId="172" fontId="0" fillId="4" borderId="1" xfId="15" applyNumberFormat="1" applyFont="1" applyFill="1" applyBorder="1" applyAlignment="1">
      <alignment horizontal="center"/>
    </xf>
    <xf numFmtId="172" fontId="0" fillId="5" borderId="1" xfId="15" applyNumberFormat="1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14" fontId="0" fillId="0" borderId="7" xfId="0" applyNumberFormat="1" applyFill="1" applyBorder="1" applyAlignment="1">
      <alignment horizontal="center"/>
    </xf>
    <xf numFmtId="172" fontId="0" fillId="0" borderId="6" xfId="15" applyNumberFormat="1" applyBorder="1" applyAlignment="1">
      <alignment horizontal="center"/>
    </xf>
    <xf numFmtId="0" fontId="0" fillId="0" borderId="6" xfId="0" applyBorder="1" applyAlignment="1">
      <alignment horizontal="right"/>
    </xf>
    <xf numFmtId="172" fontId="0" fillId="0" borderId="6" xfId="15" applyNumberForma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Border="1" applyAlignment="1">
      <alignment/>
    </xf>
    <xf numFmtId="14" fontId="0" fillId="0" borderId="9" xfId="0" applyNumberFormat="1" applyFill="1" applyBorder="1" applyAlignment="1">
      <alignment horizontal="center"/>
    </xf>
    <xf numFmtId="172" fontId="0" fillId="0" borderId="8" xfId="15" applyNumberFormat="1" applyBorder="1" applyAlignment="1">
      <alignment horizontal="center"/>
    </xf>
    <xf numFmtId="0" fontId="0" fillId="0" borderId="8" xfId="0" applyFill="1" applyBorder="1" applyAlignment="1">
      <alignment horizontal="right"/>
    </xf>
    <xf numFmtId="172" fontId="0" fillId="0" borderId="8" xfId="15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3" borderId="10" xfId="0" applyFill="1" applyBorder="1" applyAlignment="1">
      <alignment/>
    </xf>
    <xf numFmtId="14" fontId="0" fillId="3" borderId="11" xfId="0" applyNumberFormat="1" applyFill="1" applyBorder="1" applyAlignment="1">
      <alignment horizontal="center"/>
    </xf>
    <xf numFmtId="172" fontId="0" fillId="3" borderId="12" xfId="15" applyNumberFormat="1" applyFill="1" applyBorder="1" applyAlignment="1">
      <alignment horizontal="center"/>
    </xf>
    <xf numFmtId="0" fontId="0" fillId="3" borderId="12" xfId="0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172" fontId="0" fillId="3" borderId="12" xfId="15" applyNumberForma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3" xfId="0" applyFont="1" applyBorder="1" applyAlignment="1">
      <alignment/>
    </xf>
    <xf numFmtId="172" fontId="0" fillId="9" borderId="1" xfId="15" applyNumberFormat="1" applyFill="1" applyBorder="1" applyAlignment="1">
      <alignment horizontal="center"/>
    </xf>
    <xf numFmtId="0" fontId="0" fillId="9" borderId="1" xfId="0" applyFill="1" applyBorder="1" applyAlignment="1">
      <alignment horizontal="right"/>
    </xf>
    <xf numFmtId="0" fontId="0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8" borderId="13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center" vertical="center" textRotation="90" wrapText="1"/>
    </xf>
    <xf numFmtId="0" fontId="1" fillId="1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69"/>
  <sheetViews>
    <sheetView zoomScale="75" zoomScaleNormal="75" zoomScaleSheetLayoutView="80" workbookViewId="0" topLeftCell="A1">
      <selection activeCell="F2" sqref="F2"/>
    </sheetView>
  </sheetViews>
  <sheetFormatPr defaultColWidth="11.421875" defaultRowHeight="12.75"/>
  <cols>
    <col min="1" max="1" width="2.7109375" style="0" customWidth="1"/>
    <col min="2" max="2" width="14.57421875" style="17" customWidth="1"/>
    <col min="3" max="3" width="10.140625" style="19" customWidth="1"/>
    <col min="4" max="6" width="7.28125" style="78" customWidth="1"/>
    <col min="7" max="7" width="7.28125" style="13" customWidth="1"/>
    <col min="8" max="8" width="7.28125" style="78" customWidth="1"/>
    <col min="9" max="9" width="7.28125" style="21" customWidth="1"/>
    <col min="10" max="10" width="7.28125" style="13" customWidth="1"/>
    <col min="11" max="11" width="7.28125" style="78" customWidth="1"/>
    <col min="12" max="13" width="7.28125" style="1" customWidth="1"/>
    <col min="14" max="14" width="7.28125" style="78" customWidth="1"/>
    <col min="15" max="15" width="7.28125" style="13" customWidth="1"/>
    <col min="16" max="16" width="7.28125" style="78" customWidth="1"/>
    <col min="17" max="17" width="7.28125" style="1" customWidth="1"/>
    <col min="18" max="18" width="3.8515625" style="117" customWidth="1"/>
  </cols>
  <sheetData>
    <row r="1" spans="2:18" ht="23.25">
      <c r="B1" s="47" t="s">
        <v>2</v>
      </c>
      <c r="D1" s="62"/>
      <c r="E1" s="62"/>
      <c r="F1" s="62"/>
      <c r="G1" s="20"/>
      <c r="H1" s="62"/>
      <c r="I1" s="41"/>
      <c r="J1" s="20"/>
      <c r="K1" s="62"/>
      <c r="L1" s="19"/>
      <c r="M1" s="19"/>
      <c r="N1" s="62"/>
      <c r="O1" s="20"/>
      <c r="P1" s="62"/>
      <c r="Q1" s="19"/>
      <c r="R1" s="19"/>
    </row>
    <row r="2" spans="2:18" ht="12.75">
      <c r="B2" s="42"/>
      <c r="C2" s="43"/>
      <c r="D2" s="63"/>
      <c r="E2" s="63"/>
      <c r="F2" s="63"/>
      <c r="G2" s="44"/>
      <c r="H2" s="63"/>
      <c r="I2" s="45"/>
      <c r="J2" s="44"/>
      <c r="K2" s="63"/>
      <c r="L2" s="46"/>
      <c r="M2" s="46"/>
      <c r="N2" s="63"/>
      <c r="O2" s="44"/>
      <c r="P2" s="63"/>
      <c r="Q2" s="46"/>
      <c r="R2" s="19"/>
    </row>
    <row r="3" spans="2:18" ht="96.75" customHeight="1">
      <c r="B3" s="51" t="s">
        <v>7</v>
      </c>
      <c r="C3" s="52" t="s">
        <v>0</v>
      </c>
      <c r="D3" s="64" t="s">
        <v>8</v>
      </c>
      <c r="E3" s="64" t="s">
        <v>9</v>
      </c>
      <c r="F3" s="64" t="s">
        <v>10</v>
      </c>
      <c r="G3" s="48" t="s">
        <v>26</v>
      </c>
      <c r="H3" s="65" t="s">
        <v>1</v>
      </c>
      <c r="I3" s="48" t="s">
        <v>23</v>
      </c>
      <c r="J3" s="49" t="s">
        <v>3</v>
      </c>
      <c r="K3" s="66" t="s">
        <v>11</v>
      </c>
      <c r="L3" s="50" t="s">
        <v>12</v>
      </c>
      <c r="M3" s="50" t="s">
        <v>13</v>
      </c>
      <c r="N3" s="66" t="s">
        <v>14</v>
      </c>
      <c r="O3" s="82" t="s">
        <v>15</v>
      </c>
      <c r="P3" s="67" t="s">
        <v>1</v>
      </c>
      <c r="Q3" s="118" t="s">
        <v>23</v>
      </c>
      <c r="R3" s="130"/>
    </row>
    <row r="4" spans="1:18" ht="12.75">
      <c r="A4" s="5"/>
      <c r="B4" s="9" t="s">
        <v>16</v>
      </c>
      <c r="C4" s="7">
        <v>37890</v>
      </c>
      <c r="D4" s="68">
        <v>180</v>
      </c>
      <c r="E4" s="68">
        <v>50</v>
      </c>
      <c r="F4" s="68">
        <v>25</v>
      </c>
      <c r="G4" s="11"/>
      <c r="H4" s="68">
        <v>1</v>
      </c>
      <c r="I4" s="15">
        <v>100</v>
      </c>
      <c r="J4" s="11">
        <v>400</v>
      </c>
      <c r="K4" s="68">
        <v>60</v>
      </c>
      <c r="L4" s="68">
        <v>12</v>
      </c>
      <c r="M4" s="68">
        <v>12</v>
      </c>
      <c r="N4" s="68">
        <v>12</v>
      </c>
      <c r="O4" s="83">
        <v>1</v>
      </c>
      <c r="P4" s="68">
        <v>1</v>
      </c>
      <c r="Q4" s="119">
        <v>100</v>
      </c>
      <c r="R4" s="131"/>
    </row>
    <row r="5" spans="1:18" ht="12.75">
      <c r="A5" s="5"/>
      <c r="B5" s="5" t="s">
        <v>6</v>
      </c>
      <c r="C5" s="8">
        <v>37891</v>
      </c>
      <c r="D5" s="69"/>
      <c r="E5" s="69"/>
      <c r="F5" s="69"/>
      <c r="G5" s="10"/>
      <c r="H5" s="69"/>
      <c r="I5" s="22"/>
      <c r="J5" s="10"/>
      <c r="K5" s="69">
        <f aca="true" t="shared" si="0" ref="K5:K31">K4</f>
        <v>60</v>
      </c>
      <c r="L5" s="69">
        <f aca="true" t="shared" si="1" ref="L5:L31">L4</f>
        <v>12</v>
      </c>
      <c r="M5" s="69">
        <f aca="true" t="shared" si="2" ref="M5:M31">M4</f>
        <v>12</v>
      </c>
      <c r="N5" s="69">
        <f aca="true" t="shared" si="3" ref="N5:N31">N4</f>
        <v>12</v>
      </c>
      <c r="O5" s="10">
        <v>1</v>
      </c>
      <c r="P5" s="69">
        <f aca="true" t="shared" si="4" ref="P5:P10">P4</f>
        <v>1</v>
      </c>
      <c r="Q5" s="120">
        <v>100</v>
      </c>
      <c r="R5" s="3"/>
    </row>
    <row r="6" spans="1:18" ht="12.75">
      <c r="A6" s="5"/>
      <c r="B6" s="5" t="s">
        <v>17</v>
      </c>
      <c r="C6" s="8">
        <v>37892</v>
      </c>
      <c r="D6" s="69"/>
      <c r="E6" s="69"/>
      <c r="F6" s="69"/>
      <c r="G6" s="10"/>
      <c r="H6" s="69"/>
      <c r="I6" s="22"/>
      <c r="J6" s="10"/>
      <c r="K6" s="69">
        <f t="shared" si="0"/>
        <v>60</v>
      </c>
      <c r="L6" s="69">
        <f t="shared" si="1"/>
        <v>12</v>
      </c>
      <c r="M6" s="69">
        <f t="shared" si="2"/>
        <v>12</v>
      </c>
      <c r="N6" s="69">
        <f t="shared" si="3"/>
        <v>12</v>
      </c>
      <c r="O6" s="10">
        <v>1</v>
      </c>
      <c r="P6" s="69">
        <f t="shared" si="4"/>
        <v>1</v>
      </c>
      <c r="Q6" s="120">
        <v>100</v>
      </c>
      <c r="R6" s="3"/>
    </row>
    <row r="7" spans="1:18" ht="12.75">
      <c r="A7" s="81" t="s">
        <v>24</v>
      </c>
      <c r="B7" s="5" t="s">
        <v>18</v>
      </c>
      <c r="C7" s="8">
        <v>37893</v>
      </c>
      <c r="D7" s="69"/>
      <c r="E7" s="69"/>
      <c r="F7" s="69"/>
      <c r="G7" s="10"/>
      <c r="H7" s="69"/>
      <c r="I7" s="22"/>
      <c r="J7" s="10"/>
      <c r="K7" s="69">
        <f t="shared" si="0"/>
        <v>60</v>
      </c>
      <c r="L7" s="69">
        <f t="shared" si="1"/>
        <v>12</v>
      </c>
      <c r="M7" s="69">
        <f t="shared" si="2"/>
        <v>12</v>
      </c>
      <c r="N7" s="69">
        <f t="shared" si="3"/>
        <v>12</v>
      </c>
      <c r="O7" s="10">
        <v>1</v>
      </c>
      <c r="P7" s="69">
        <f t="shared" si="4"/>
        <v>1</v>
      </c>
      <c r="Q7" s="120">
        <v>100</v>
      </c>
      <c r="R7" s="3"/>
    </row>
    <row r="8" spans="1:18" ht="12.75">
      <c r="A8" s="81" t="s">
        <v>24</v>
      </c>
      <c r="B8" s="5" t="s">
        <v>19</v>
      </c>
      <c r="C8" s="8">
        <v>37894</v>
      </c>
      <c r="D8" s="69"/>
      <c r="E8" s="69"/>
      <c r="F8" s="69"/>
      <c r="G8" s="10"/>
      <c r="H8" s="69"/>
      <c r="I8" s="22"/>
      <c r="J8" s="10"/>
      <c r="K8" s="69">
        <f t="shared" si="0"/>
        <v>60</v>
      </c>
      <c r="L8" s="69">
        <f t="shared" si="1"/>
        <v>12</v>
      </c>
      <c r="M8" s="69">
        <f t="shared" si="2"/>
        <v>12</v>
      </c>
      <c r="N8" s="69">
        <f t="shared" si="3"/>
        <v>12</v>
      </c>
      <c r="O8" s="10">
        <v>1</v>
      </c>
      <c r="P8" s="69">
        <f t="shared" si="4"/>
        <v>1</v>
      </c>
      <c r="Q8" s="120">
        <v>100</v>
      </c>
      <c r="R8" s="3"/>
    </row>
    <row r="9" spans="1:18" ht="12.75">
      <c r="A9" s="81" t="s">
        <v>24</v>
      </c>
      <c r="B9" s="5" t="s">
        <v>20</v>
      </c>
      <c r="C9" s="8">
        <v>37895</v>
      </c>
      <c r="D9" s="69"/>
      <c r="E9" s="69"/>
      <c r="F9" s="69"/>
      <c r="G9" s="10"/>
      <c r="H9" s="69"/>
      <c r="I9" s="22"/>
      <c r="J9" s="10"/>
      <c r="K9" s="69">
        <f t="shared" si="0"/>
        <v>60</v>
      </c>
      <c r="L9" s="69">
        <f t="shared" si="1"/>
        <v>12</v>
      </c>
      <c r="M9" s="69">
        <f t="shared" si="2"/>
        <v>12</v>
      </c>
      <c r="N9" s="69">
        <f t="shared" si="3"/>
        <v>12</v>
      </c>
      <c r="O9" s="10">
        <v>1</v>
      </c>
      <c r="P9" s="69">
        <f t="shared" si="4"/>
        <v>1</v>
      </c>
      <c r="Q9" s="120">
        <v>100</v>
      </c>
      <c r="R9" s="3"/>
    </row>
    <row r="10" spans="1:18" ht="12.75">
      <c r="A10" s="81" t="s">
        <v>24</v>
      </c>
      <c r="B10" s="5" t="s">
        <v>21</v>
      </c>
      <c r="C10" s="8">
        <v>37896</v>
      </c>
      <c r="D10" s="69"/>
      <c r="E10" s="69"/>
      <c r="F10" s="69"/>
      <c r="G10" s="10"/>
      <c r="H10" s="69"/>
      <c r="I10" s="22"/>
      <c r="J10" s="10"/>
      <c r="K10" s="69">
        <f t="shared" si="0"/>
        <v>60</v>
      </c>
      <c r="L10" s="69">
        <f t="shared" si="1"/>
        <v>12</v>
      </c>
      <c r="M10" s="69">
        <f t="shared" si="2"/>
        <v>12</v>
      </c>
      <c r="N10" s="69">
        <f t="shared" si="3"/>
        <v>12</v>
      </c>
      <c r="O10" s="10">
        <v>1</v>
      </c>
      <c r="P10" s="69">
        <f t="shared" si="4"/>
        <v>1</v>
      </c>
      <c r="Q10" s="120">
        <v>100</v>
      </c>
      <c r="R10" s="3"/>
    </row>
    <row r="11" spans="1:18" ht="12.75">
      <c r="A11" s="81" t="s">
        <v>24</v>
      </c>
      <c r="B11" s="53" t="s">
        <v>16</v>
      </c>
      <c r="C11" s="6">
        <v>37897</v>
      </c>
      <c r="D11" s="79">
        <f>($D$4*I11)/100</f>
        <v>180</v>
      </c>
      <c r="E11" s="79">
        <f>($E$4*I11)/100</f>
        <v>50</v>
      </c>
      <c r="F11" s="79">
        <f>($F$4*I11)/100</f>
        <v>25</v>
      </c>
      <c r="G11" s="54"/>
      <c r="H11" s="70">
        <v>2</v>
      </c>
      <c r="I11" s="55">
        <v>100</v>
      </c>
      <c r="J11" s="54">
        <f>J4*0.75</f>
        <v>300</v>
      </c>
      <c r="K11" s="70">
        <f t="shared" si="0"/>
        <v>60</v>
      </c>
      <c r="L11" s="70">
        <f t="shared" si="1"/>
        <v>12</v>
      </c>
      <c r="M11" s="70">
        <f t="shared" si="2"/>
        <v>12</v>
      </c>
      <c r="N11" s="70">
        <f t="shared" si="3"/>
        <v>12</v>
      </c>
      <c r="O11" s="54">
        <v>2</v>
      </c>
      <c r="P11" s="70">
        <f>P4*2</f>
        <v>2</v>
      </c>
      <c r="Q11" s="121">
        <v>100</v>
      </c>
      <c r="R11" s="3"/>
    </row>
    <row r="12" spans="1:18" ht="12.75">
      <c r="A12" s="81" t="s">
        <v>24</v>
      </c>
      <c r="B12" s="5" t="s">
        <v>6</v>
      </c>
      <c r="C12" s="8">
        <v>37898</v>
      </c>
      <c r="D12" s="69"/>
      <c r="E12" s="69"/>
      <c r="F12" s="69"/>
      <c r="G12" s="10"/>
      <c r="H12" s="69"/>
      <c r="I12" s="22"/>
      <c r="J12" s="12"/>
      <c r="K12" s="69">
        <f t="shared" si="0"/>
        <v>60</v>
      </c>
      <c r="L12" s="69">
        <f t="shared" si="1"/>
        <v>12</v>
      </c>
      <c r="M12" s="69">
        <f t="shared" si="2"/>
        <v>12</v>
      </c>
      <c r="N12" s="69">
        <f t="shared" si="3"/>
        <v>12</v>
      </c>
      <c r="O12" s="12">
        <v>2</v>
      </c>
      <c r="P12" s="69">
        <f aca="true" t="shared" si="5" ref="P12:P17">$P$5*2</f>
        <v>2</v>
      </c>
      <c r="Q12" s="120">
        <v>100</v>
      </c>
      <c r="R12" s="3"/>
    </row>
    <row r="13" spans="1:18" ht="12.75">
      <c r="A13" s="81" t="s">
        <v>24</v>
      </c>
      <c r="B13" s="5" t="s">
        <v>17</v>
      </c>
      <c r="C13" s="8">
        <v>37899</v>
      </c>
      <c r="D13" s="69"/>
      <c r="E13" s="69"/>
      <c r="F13" s="69"/>
      <c r="G13" s="10"/>
      <c r="H13" s="69"/>
      <c r="I13" s="22"/>
      <c r="J13" s="12"/>
      <c r="K13" s="69">
        <f t="shared" si="0"/>
        <v>60</v>
      </c>
      <c r="L13" s="69">
        <f t="shared" si="1"/>
        <v>12</v>
      </c>
      <c r="M13" s="69">
        <f t="shared" si="2"/>
        <v>12</v>
      </c>
      <c r="N13" s="69">
        <f t="shared" si="3"/>
        <v>12</v>
      </c>
      <c r="O13" s="12">
        <v>2</v>
      </c>
      <c r="P13" s="69">
        <f t="shared" si="5"/>
        <v>2</v>
      </c>
      <c r="Q13" s="120">
        <v>100</v>
      </c>
      <c r="R13" s="3"/>
    </row>
    <row r="14" spans="1:24" ht="12.75">
      <c r="A14" s="81" t="s">
        <v>24</v>
      </c>
      <c r="B14" s="5" t="s">
        <v>18</v>
      </c>
      <c r="C14" s="8">
        <v>37900</v>
      </c>
      <c r="D14" s="69"/>
      <c r="E14" s="69"/>
      <c r="F14" s="69"/>
      <c r="G14" s="10"/>
      <c r="H14" s="69"/>
      <c r="I14" s="22"/>
      <c r="J14" s="12"/>
      <c r="K14" s="69">
        <f t="shared" si="0"/>
        <v>60</v>
      </c>
      <c r="L14" s="69">
        <f t="shared" si="1"/>
        <v>12</v>
      </c>
      <c r="M14" s="69">
        <f t="shared" si="2"/>
        <v>12</v>
      </c>
      <c r="N14" s="69">
        <f t="shared" si="3"/>
        <v>12</v>
      </c>
      <c r="O14" s="12">
        <v>2</v>
      </c>
      <c r="P14" s="69">
        <f t="shared" si="5"/>
        <v>2</v>
      </c>
      <c r="Q14" s="120">
        <v>100</v>
      </c>
      <c r="R14" s="3"/>
      <c r="S14" s="2"/>
      <c r="T14" s="2"/>
      <c r="U14" s="2"/>
      <c r="V14" s="2"/>
      <c r="W14" s="2"/>
      <c r="X14" s="2"/>
    </row>
    <row r="15" spans="1:20" ht="12.75">
      <c r="A15" s="81" t="s">
        <v>24</v>
      </c>
      <c r="B15" s="5" t="s">
        <v>19</v>
      </c>
      <c r="C15" s="8">
        <v>37901</v>
      </c>
      <c r="D15" s="69">
        <v>120</v>
      </c>
      <c r="E15" s="69">
        <v>50</v>
      </c>
      <c r="F15" s="69">
        <v>25</v>
      </c>
      <c r="G15" s="10"/>
      <c r="H15" s="69">
        <v>2</v>
      </c>
      <c r="I15" s="22">
        <v>100</v>
      </c>
      <c r="J15" s="12">
        <v>300</v>
      </c>
      <c r="K15" s="69">
        <f t="shared" si="0"/>
        <v>60</v>
      </c>
      <c r="L15" s="69">
        <f t="shared" si="1"/>
        <v>12</v>
      </c>
      <c r="M15" s="69">
        <f t="shared" si="2"/>
        <v>12</v>
      </c>
      <c r="N15" s="69">
        <f t="shared" si="3"/>
        <v>12</v>
      </c>
      <c r="O15" s="12">
        <v>2</v>
      </c>
      <c r="P15" s="69">
        <f t="shared" si="5"/>
        <v>2</v>
      </c>
      <c r="Q15" s="120">
        <v>100</v>
      </c>
      <c r="R15" s="3"/>
      <c r="T15" s="4"/>
    </row>
    <row r="16" spans="1:18" ht="12.75">
      <c r="A16" s="81" t="s">
        <v>24</v>
      </c>
      <c r="B16" s="5" t="s">
        <v>20</v>
      </c>
      <c r="C16" s="8">
        <v>37902</v>
      </c>
      <c r="D16" s="69"/>
      <c r="E16" s="69"/>
      <c r="F16" s="69"/>
      <c r="G16" s="10"/>
      <c r="H16" s="69"/>
      <c r="I16" s="22"/>
      <c r="J16" s="12"/>
      <c r="K16" s="69">
        <f t="shared" si="0"/>
        <v>60</v>
      </c>
      <c r="L16" s="69">
        <f t="shared" si="1"/>
        <v>12</v>
      </c>
      <c r="M16" s="69">
        <f t="shared" si="2"/>
        <v>12</v>
      </c>
      <c r="N16" s="69">
        <f t="shared" si="3"/>
        <v>12</v>
      </c>
      <c r="O16" s="12">
        <v>2</v>
      </c>
      <c r="P16" s="69">
        <f t="shared" si="5"/>
        <v>2</v>
      </c>
      <c r="Q16" s="120">
        <v>100</v>
      </c>
      <c r="R16" s="3"/>
    </row>
    <row r="17" spans="1:18" ht="12.75">
      <c r="A17" s="81" t="s">
        <v>24</v>
      </c>
      <c r="B17" s="5" t="s">
        <v>21</v>
      </c>
      <c r="C17" s="8">
        <v>37903</v>
      </c>
      <c r="D17" s="69"/>
      <c r="E17" s="69"/>
      <c r="F17" s="69"/>
      <c r="G17" s="10"/>
      <c r="H17" s="69"/>
      <c r="I17" s="22"/>
      <c r="J17" s="12"/>
      <c r="K17" s="69">
        <f t="shared" si="0"/>
        <v>60</v>
      </c>
      <c r="L17" s="69">
        <f t="shared" si="1"/>
        <v>12</v>
      </c>
      <c r="M17" s="69">
        <f t="shared" si="2"/>
        <v>12</v>
      </c>
      <c r="N17" s="69">
        <f t="shared" si="3"/>
        <v>12</v>
      </c>
      <c r="O17" s="12">
        <v>2</v>
      </c>
      <c r="P17" s="69">
        <f t="shared" si="5"/>
        <v>2</v>
      </c>
      <c r="Q17" s="120">
        <v>100</v>
      </c>
      <c r="R17" s="3"/>
    </row>
    <row r="18" spans="1:18" ht="12.75">
      <c r="A18" s="81" t="s">
        <v>24</v>
      </c>
      <c r="B18" s="53" t="s">
        <v>16</v>
      </c>
      <c r="C18" s="6">
        <v>37904</v>
      </c>
      <c r="D18" s="79">
        <f>($D$4*I18)/100</f>
        <v>180</v>
      </c>
      <c r="E18" s="79">
        <f>($E$4*I18)/100</f>
        <v>50</v>
      </c>
      <c r="F18" s="79">
        <f>($F$4*I18)/100</f>
        <v>25</v>
      </c>
      <c r="G18" s="54"/>
      <c r="H18" s="70">
        <v>3</v>
      </c>
      <c r="I18" s="55">
        <v>100</v>
      </c>
      <c r="J18" s="54">
        <f>J4*0.5</f>
        <v>200</v>
      </c>
      <c r="K18" s="70">
        <f t="shared" si="0"/>
        <v>60</v>
      </c>
      <c r="L18" s="70">
        <f t="shared" si="1"/>
        <v>12</v>
      </c>
      <c r="M18" s="70">
        <f t="shared" si="2"/>
        <v>12</v>
      </c>
      <c r="N18" s="70">
        <f t="shared" si="3"/>
        <v>12</v>
      </c>
      <c r="O18" s="54">
        <v>3</v>
      </c>
      <c r="P18" s="70">
        <f>$P$4*3</f>
        <v>3</v>
      </c>
      <c r="Q18" s="121">
        <v>100</v>
      </c>
      <c r="R18" s="3"/>
    </row>
    <row r="19" spans="1:18" ht="12.75">
      <c r="A19" s="81" t="s">
        <v>24</v>
      </c>
      <c r="B19" s="5" t="s">
        <v>6</v>
      </c>
      <c r="C19" s="8">
        <v>37905</v>
      </c>
      <c r="D19" s="69"/>
      <c r="E19" s="69"/>
      <c r="F19" s="69"/>
      <c r="G19" s="10"/>
      <c r="H19" s="69"/>
      <c r="I19" s="22"/>
      <c r="J19" s="12"/>
      <c r="K19" s="69">
        <f t="shared" si="0"/>
        <v>60</v>
      </c>
      <c r="L19" s="69">
        <f t="shared" si="1"/>
        <v>12</v>
      </c>
      <c r="M19" s="69">
        <f t="shared" si="2"/>
        <v>12</v>
      </c>
      <c r="N19" s="69">
        <f t="shared" si="3"/>
        <v>12</v>
      </c>
      <c r="O19" s="12">
        <v>3</v>
      </c>
      <c r="P19" s="71">
        <f aca="true" t="shared" si="6" ref="P19:P24">$P$5*3</f>
        <v>3</v>
      </c>
      <c r="Q19" s="120">
        <v>100</v>
      </c>
      <c r="R19" s="3"/>
    </row>
    <row r="20" spans="1:18" ht="12.75">
      <c r="A20" s="81" t="s">
        <v>24</v>
      </c>
      <c r="B20" s="5" t="s">
        <v>17</v>
      </c>
      <c r="C20" s="8">
        <v>37906</v>
      </c>
      <c r="D20" s="69"/>
      <c r="E20" s="69"/>
      <c r="F20" s="69"/>
      <c r="G20" s="10"/>
      <c r="H20" s="69"/>
      <c r="I20" s="22"/>
      <c r="J20" s="12"/>
      <c r="K20" s="69">
        <f t="shared" si="0"/>
        <v>60</v>
      </c>
      <c r="L20" s="69">
        <f t="shared" si="1"/>
        <v>12</v>
      </c>
      <c r="M20" s="69">
        <f t="shared" si="2"/>
        <v>12</v>
      </c>
      <c r="N20" s="69">
        <f t="shared" si="3"/>
        <v>12</v>
      </c>
      <c r="O20" s="12">
        <v>3</v>
      </c>
      <c r="P20" s="71">
        <f t="shared" si="6"/>
        <v>3</v>
      </c>
      <c r="Q20" s="120">
        <v>100</v>
      </c>
      <c r="R20" s="3"/>
    </row>
    <row r="21" spans="1:18" ht="12.75">
      <c r="A21" s="81" t="s">
        <v>24</v>
      </c>
      <c r="B21" s="5" t="s">
        <v>18</v>
      </c>
      <c r="C21" s="8">
        <v>37907</v>
      </c>
      <c r="D21" s="69"/>
      <c r="E21" s="69"/>
      <c r="F21" s="69"/>
      <c r="G21" s="10"/>
      <c r="H21" s="69"/>
      <c r="I21" s="22"/>
      <c r="J21" s="12"/>
      <c r="K21" s="69">
        <f t="shared" si="0"/>
        <v>60</v>
      </c>
      <c r="L21" s="69">
        <f t="shared" si="1"/>
        <v>12</v>
      </c>
      <c r="M21" s="69">
        <f t="shared" si="2"/>
        <v>12</v>
      </c>
      <c r="N21" s="69">
        <f t="shared" si="3"/>
        <v>12</v>
      </c>
      <c r="O21" s="12">
        <v>3</v>
      </c>
      <c r="P21" s="71">
        <f t="shared" si="6"/>
        <v>3</v>
      </c>
      <c r="Q21" s="120">
        <v>100</v>
      </c>
      <c r="R21" s="3"/>
    </row>
    <row r="22" spans="1:18" ht="12.75">
      <c r="A22" s="81" t="s">
        <v>24</v>
      </c>
      <c r="B22" s="5" t="s">
        <v>19</v>
      </c>
      <c r="C22" s="8">
        <v>37908</v>
      </c>
      <c r="D22" s="69"/>
      <c r="E22" s="69"/>
      <c r="F22" s="69"/>
      <c r="G22" s="10"/>
      <c r="H22" s="69"/>
      <c r="I22" s="22"/>
      <c r="J22" s="12"/>
      <c r="K22" s="69">
        <f t="shared" si="0"/>
        <v>60</v>
      </c>
      <c r="L22" s="69">
        <f t="shared" si="1"/>
        <v>12</v>
      </c>
      <c r="M22" s="69">
        <f t="shared" si="2"/>
        <v>12</v>
      </c>
      <c r="N22" s="69">
        <f t="shared" si="3"/>
        <v>12</v>
      </c>
      <c r="O22" s="12">
        <v>3</v>
      </c>
      <c r="P22" s="71">
        <f t="shared" si="6"/>
        <v>3</v>
      </c>
      <c r="Q22" s="120">
        <v>100</v>
      </c>
      <c r="R22" s="3"/>
    </row>
    <row r="23" spans="1:18" ht="12.75">
      <c r="A23" s="81" t="s">
        <v>24</v>
      </c>
      <c r="B23" s="5" t="s">
        <v>20</v>
      </c>
      <c r="C23" s="8">
        <v>37909</v>
      </c>
      <c r="D23" s="69"/>
      <c r="E23" s="69"/>
      <c r="F23" s="69"/>
      <c r="G23" s="10"/>
      <c r="H23" s="69"/>
      <c r="I23" s="22"/>
      <c r="J23" s="12"/>
      <c r="K23" s="69">
        <f t="shared" si="0"/>
        <v>60</v>
      </c>
      <c r="L23" s="69">
        <f t="shared" si="1"/>
        <v>12</v>
      </c>
      <c r="M23" s="69">
        <f t="shared" si="2"/>
        <v>12</v>
      </c>
      <c r="N23" s="69">
        <f t="shared" si="3"/>
        <v>12</v>
      </c>
      <c r="O23" s="12">
        <v>3</v>
      </c>
      <c r="P23" s="71">
        <f t="shared" si="6"/>
        <v>3</v>
      </c>
      <c r="Q23" s="120">
        <v>100</v>
      </c>
      <c r="R23" s="3"/>
    </row>
    <row r="24" spans="1:18" ht="12.75">
      <c r="A24" s="81" t="s">
        <v>24</v>
      </c>
      <c r="B24" s="5" t="s">
        <v>21</v>
      </c>
      <c r="C24" s="8">
        <v>37910</v>
      </c>
      <c r="D24" s="69"/>
      <c r="E24" s="69"/>
      <c r="F24" s="69"/>
      <c r="G24" s="10"/>
      <c r="H24" s="69"/>
      <c r="I24" s="22"/>
      <c r="J24" s="12"/>
      <c r="K24" s="69">
        <f t="shared" si="0"/>
        <v>60</v>
      </c>
      <c r="L24" s="69">
        <f t="shared" si="1"/>
        <v>12</v>
      </c>
      <c r="M24" s="69">
        <f t="shared" si="2"/>
        <v>12</v>
      </c>
      <c r="N24" s="69">
        <f t="shared" si="3"/>
        <v>12</v>
      </c>
      <c r="O24" s="12">
        <v>3</v>
      </c>
      <c r="P24" s="71">
        <f t="shared" si="6"/>
        <v>3</v>
      </c>
      <c r="Q24" s="120">
        <v>100</v>
      </c>
      <c r="R24" s="3"/>
    </row>
    <row r="25" spans="1:18" ht="12.75">
      <c r="A25" s="81" t="s">
        <v>24</v>
      </c>
      <c r="B25" s="53" t="s">
        <v>16</v>
      </c>
      <c r="C25" s="6">
        <v>37911</v>
      </c>
      <c r="D25" s="79">
        <f>($D$4*I25)/100</f>
        <v>180</v>
      </c>
      <c r="E25" s="79">
        <f>($E$4*I25)/100</f>
        <v>50</v>
      </c>
      <c r="F25" s="79">
        <f>($F$4*I25)/100</f>
        <v>25</v>
      </c>
      <c r="G25" s="54"/>
      <c r="H25" s="70">
        <v>3</v>
      </c>
      <c r="I25" s="55">
        <v>100</v>
      </c>
      <c r="J25" s="54">
        <f>J4*0.25</f>
        <v>100</v>
      </c>
      <c r="K25" s="70">
        <f t="shared" si="0"/>
        <v>60</v>
      </c>
      <c r="L25" s="70">
        <f t="shared" si="1"/>
        <v>12</v>
      </c>
      <c r="M25" s="70">
        <f t="shared" si="2"/>
        <v>12</v>
      </c>
      <c r="N25" s="70">
        <f t="shared" si="3"/>
        <v>12</v>
      </c>
      <c r="O25" s="54">
        <v>3</v>
      </c>
      <c r="P25" s="70">
        <v>3</v>
      </c>
      <c r="Q25" s="121">
        <v>100</v>
      </c>
      <c r="R25" s="3"/>
    </row>
    <row r="26" spans="1:18" ht="12.75">
      <c r="A26" s="81" t="s">
        <v>24</v>
      </c>
      <c r="B26" s="5" t="s">
        <v>6</v>
      </c>
      <c r="C26" s="8">
        <v>37912</v>
      </c>
      <c r="D26" s="69"/>
      <c r="E26" s="69"/>
      <c r="F26" s="69"/>
      <c r="G26" s="10"/>
      <c r="H26" s="69"/>
      <c r="I26" s="23"/>
      <c r="J26" s="12"/>
      <c r="K26" s="69">
        <f t="shared" si="0"/>
        <v>60</v>
      </c>
      <c r="L26" s="69">
        <f t="shared" si="1"/>
        <v>12</v>
      </c>
      <c r="M26" s="69">
        <f t="shared" si="2"/>
        <v>12</v>
      </c>
      <c r="N26" s="69">
        <f t="shared" si="3"/>
        <v>12</v>
      </c>
      <c r="O26" s="12">
        <v>3</v>
      </c>
      <c r="P26" s="71">
        <v>3</v>
      </c>
      <c r="Q26" s="120">
        <v>100</v>
      </c>
      <c r="R26" s="3"/>
    </row>
    <row r="27" spans="1:18" ht="12.75">
      <c r="A27" s="81" t="s">
        <v>24</v>
      </c>
      <c r="B27" s="5" t="s">
        <v>17</v>
      </c>
      <c r="C27" s="8">
        <v>37913</v>
      </c>
      <c r="D27" s="69"/>
      <c r="E27" s="69"/>
      <c r="F27" s="69"/>
      <c r="G27" s="10"/>
      <c r="H27" s="69"/>
      <c r="I27" s="23"/>
      <c r="J27" s="12"/>
      <c r="K27" s="69">
        <f t="shared" si="0"/>
        <v>60</v>
      </c>
      <c r="L27" s="69">
        <f t="shared" si="1"/>
        <v>12</v>
      </c>
      <c r="M27" s="69">
        <f t="shared" si="2"/>
        <v>12</v>
      </c>
      <c r="N27" s="69">
        <f t="shared" si="3"/>
        <v>12</v>
      </c>
      <c r="O27" s="12">
        <v>3</v>
      </c>
      <c r="P27" s="71">
        <v>3</v>
      </c>
      <c r="Q27" s="120">
        <v>100</v>
      </c>
      <c r="R27" s="3"/>
    </row>
    <row r="28" spans="1:18" ht="12.75">
      <c r="A28" s="81" t="s">
        <v>24</v>
      </c>
      <c r="B28" s="5" t="s">
        <v>18</v>
      </c>
      <c r="C28" s="8">
        <v>37914</v>
      </c>
      <c r="D28" s="69"/>
      <c r="E28" s="69"/>
      <c r="F28" s="69"/>
      <c r="G28" s="12"/>
      <c r="H28" s="69"/>
      <c r="I28" s="23"/>
      <c r="J28" s="12"/>
      <c r="K28" s="69">
        <f t="shared" si="0"/>
        <v>60</v>
      </c>
      <c r="L28" s="69">
        <f t="shared" si="1"/>
        <v>12</v>
      </c>
      <c r="M28" s="69">
        <f t="shared" si="2"/>
        <v>12</v>
      </c>
      <c r="N28" s="69">
        <f t="shared" si="3"/>
        <v>12</v>
      </c>
      <c r="O28" s="12">
        <v>3</v>
      </c>
      <c r="P28" s="71">
        <v>3</v>
      </c>
      <c r="Q28" s="120">
        <v>100</v>
      </c>
      <c r="R28" s="3"/>
    </row>
    <row r="29" spans="1:18" ht="12.75">
      <c r="A29" s="81" t="s">
        <v>24</v>
      </c>
      <c r="B29" s="5" t="s">
        <v>19</v>
      </c>
      <c r="C29" s="8">
        <v>37915</v>
      </c>
      <c r="D29" s="69">
        <v>189</v>
      </c>
      <c r="E29" s="69">
        <v>53</v>
      </c>
      <c r="F29" s="69">
        <v>26</v>
      </c>
      <c r="G29" s="12"/>
      <c r="H29" s="69">
        <v>3</v>
      </c>
      <c r="I29" s="23"/>
      <c r="J29" s="12"/>
      <c r="K29" s="69">
        <f t="shared" si="0"/>
        <v>60</v>
      </c>
      <c r="L29" s="69">
        <f t="shared" si="1"/>
        <v>12</v>
      </c>
      <c r="M29" s="69">
        <f t="shared" si="2"/>
        <v>12</v>
      </c>
      <c r="N29" s="69">
        <f t="shared" si="3"/>
        <v>12</v>
      </c>
      <c r="O29" s="12">
        <v>3</v>
      </c>
      <c r="P29" s="71">
        <v>3</v>
      </c>
      <c r="Q29" s="120">
        <v>100</v>
      </c>
      <c r="R29" s="3"/>
    </row>
    <row r="30" spans="1:18" ht="12.75">
      <c r="A30" s="81" t="s">
        <v>24</v>
      </c>
      <c r="B30" s="5" t="s">
        <v>20</v>
      </c>
      <c r="C30" s="8">
        <v>37916</v>
      </c>
      <c r="D30" s="69"/>
      <c r="E30" s="69"/>
      <c r="F30" s="69"/>
      <c r="G30" s="12"/>
      <c r="H30" s="69"/>
      <c r="I30" s="23"/>
      <c r="J30" s="12"/>
      <c r="K30" s="69">
        <f t="shared" si="0"/>
        <v>60</v>
      </c>
      <c r="L30" s="69">
        <f t="shared" si="1"/>
        <v>12</v>
      </c>
      <c r="M30" s="69">
        <f t="shared" si="2"/>
        <v>12</v>
      </c>
      <c r="N30" s="69">
        <f t="shared" si="3"/>
        <v>12</v>
      </c>
      <c r="O30" s="12">
        <v>3</v>
      </c>
      <c r="P30" s="71">
        <v>3</v>
      </c>
      <c r="Q30" s="120">
        <v>100</v>
      </c>
      <c r="R30" s="3"/>
    </row>
    <row r="31" spans="1:18" ht="12.75">
      <c r="A31" s="81" t="s">
        <v>24</v>
      </c>
      <c r="B31" s="5" t="s">
        <v>21</v>
      </c>
      <c r="C31" s="8">
        <v>37917</v>
      </c>
      <c r="D31" s="69"/>
      <c r="E31" s="69"/>
      <c r="F31" s="69"/>
      <c r="G31" s="12"/>
      <c r="H31" s="69"/>
      <c r="I31" s="23"/>
      <c r="J31" s="12"/>
      <c r="K31" s="69">
        <f t="shared" si="0"/>
        <v>60</v>
      </c>
      <c r="L31" s="69">
        <f t="shared" si="1"/>
        <v>12</v>
      </c>
      <c r="M31" s="69">
        <f t="shared" si="2"/>
        <v>12</v>
      </c>
      <c r="N31" s="69">
        <f t="shared" si="3"/>
        <v>12</v>
      </c>
      <c r="O31" s="12">
        <v>3</v>
      </c>
      <c r="P31" s="71">
        <v>3</v>
      </c>
      <c r="Q31" s="120">
        <v>100</v>
      </c>
      <c r="R31" s="3"/>
    </row>
    <row r="32" spans="1:18" ht="12.75">
      <c r="A32" s="81" t="s">
        <v>24</v>
      </c>
      <c r="B32" s="9" t="s">
        <v>16</v>
      </c>
      <c r="C32" s="7">
        <v>37918</v>
      </c>
      <c r="D32" s="68"/>
      <c r="E32" s="68"/>
      <c r="F32" s="68"/>
      <c r="G32" s="11"/>
      <c r="H32" s="68"/>
      <c r="I32" s="15">
        <f>I4*1.05</f>
        <v>105</v>
      </c>
      <c r="J32" s="11"/>
      <c r="K32" s="68">
        <f aca="true" t="shared" si="7" ref="K32:K95">($K$4*Q32)/100</f>
        <v>63</v>
      </c>
      <c r="L32" s="68">
        <f>($L$4*Q32)/100</f>
        <v>12.6</v>
      </c>
      <c r="M32" s="68">
        <f aca="true" t="shared" si="8" ref="M32:M95">($M$4*Q32)/100</f>
        <v>12.6</v>
      </c>
      <c r="N32" s="68">
        <f aca="true" t="shared" si="9" ref="N32:N95">($N$4*Q32)/100</f>
        <v>12.6</v>
      </c>
      <c r="O32" s="83">
        <v>3</v>
      </c>
      <c r="P32" s="68">
        <v>3</v>
      </c>
      <c r="Q32" s="119">
        <v>105</v>
      </c>
      <c r="R32" s="131"/>
    </row>
    <row r="33" spans="1:18" ht="12.75">
      <c r="A33" s="5"/>
      <c r="B33" s="5" t="s">
        <v>6</v>
      </c>
      <c r="C33" s="8">
        <v>37919</v>
      </c>
      <c r="D33" s="69"/>
      <c r="E33" s="69"/>
      <c r="F33" s="69"/>
      <c r="G33" s="10"/>
      <c r="H33" s="69"/>
      <c r="I33" s="22"/>
      <c r="J33" s="10"/>
      <c r="K33" s="69">
        <f t="shared" si="7"/>
        <v>63</v>
      </c>
      <c r="L33" s="69">
        <f aca="true" t="shared" si="10" ref="L33:L59">($L$5*Q33)/100</f>
        <v>12.6</v>
      </c>
      <c r="M33" s="69">
        <f t="shared" si="8"/>
        <v>12.6</v>
      </c>
      <c r="N33" s="69">
        <f t="shared" si="9"/>
        <v>12.6</v>
      </c>
      <c r="O33" s="10">
        <v>3</v>
      </c>
      <c r="P33" s="71">
        <v>3</v>
      </c>
      <c r="Q33" s="122">
        <f aca="true" t="shared" si="11" ref="Q33:Q59">Q5*1.05</f>
        <v>105</v>
      </c>
      <c r="R33" s="22"/>
    </row>
    <row r="34" spans="1:18" ht="12.75">
      <c r="A34" s="5"/>
      <c r="B34" s="5" t="s">
        <v>17</v>
      </c>
      <c r="C34" s="8">
        <v>37920</v>
      </c>
      <c r="D34" s="69"/>
      <c r="E34" s="69"/>
      <c r="F34" s="69"/>
      <c r="G34" s="10"/>
      <c r="H34" s="69"/>
      <c r="I34" s="22"/>
      <c r="J34" s="10"/>
      <c r="K34" s="69">
        <f t="shared" si="7"/>
        <v>63</v>
      </c>
      <c r="L34" s="69">
        <f t="shared" si="10"/>
        <v>12.6</v>
      </c>
      <c r="M34" s="69">
        <f t="shared" si="8"/>
        <v>12.6</v>
      </c>
      <c r="N34" s="69">
        <f t="shared" si="9"/>
        <v>12.6</v>
      </c>
      <c r="O34" s="10">
        <v>3</v>
      </c>
      <c r="P34" s="71">
        <v>3</v>
      </c>
      <c r="Q34" s="122">
        <f t="shared" si="11"/>
        <v>105</v>
      </c>
      <c r="R34" s="22"/>
    </row>
    <row r="35" spans="1:18" ht="12.75">
      <c r="A35" s="5"/>
      <c r="B35" s="5" t="s">
        <v>18</v>
      </c>
      <c r="C35" s="8">
        <v>37921</v>
      </c>
      <c r="D35" s="69"/>
      <c r="E35" s="69"/>
      <c r="F35" s="69"/>
      <c r="G35" s="10"/>
      <c r="H35" s="69"/>
      <c r="I35" s="22"/>
      <c r="J35" s="10"/>
      <c r="K35" s="69">
        <f t="shared" si="7"/>
        <v>63</v>
      </c>
      <c r="L35" s="69">
        <f t="shared" si="10"/>
        <v>12.6</v>
      </c>
      <c r="M35" s="69">
        <f t="shared" si="8"/>
        <v>12.6</v>
      </c>
      <c r="N35" s="69">
        <f t="shared" si="9"/>
        <v>12.6</v>
      </c>
      <c r="O35" s="10">
        <v>3</v>
      </c>
      <c r="P35" s="71">
        <v>3</v>
      </c>
      <c r="Q35" s="122">
        <f t="shared" si="11"/>
        <v>105</v>
      </c>
      <c r="R35" s="22"/>
    </row>
    <row r="36" spans="1:18" ht="12.75">
      <c r="A36" s="5"/>
      <c r="B36" s="5" t="s">
        <v>19</v>
      </c>
      <c r="C36" s="8">
        <v>37922</v>
      </c>
      <c r="D36" s="69">
        <v>158</v>
      </c>
      <c r="E36" s="69">
        <v>53</v>
      </c>
      <c r="F36" s="69">
        <v>26</v>
      </c>
      <c r="G36" s="10"/>
      <c r="H36" s="69">
        <v>2</v>
      </c>
      <c r="I36" s="22">
        <v>105</v>
      </c>
      <c r="J36" s="10">
        <v>400</v>
      </c>
      <c r="K36" s="69">
        <f t="shared" si="7"/>
        <v>63</v>
      </c>
      <c r="L36" s="69">
        <f t="shared" si="10"/>
        <v>12.6</v>
      </c>
      <c r="M36" s="69">
        <f t="shared" si="8"/>
        <v>12.6</v>
      </c>
      <c r="N36" s="69">
        <f t="shared" si="9"/>
        <v>12.6</v>
      </c>
      <c r="O36" s="10">
        <v>3</v>
      </c>
      <c r="P36" s="71">
        <v>3</v>
      </c>
      <c r="Q36" s="122">
        <f t="shared" si="11"/>
        <v>105</v>
      </c>
      <c r="R36" s="22"/>
    </row>
    <row r="37" spans="1:18" ht="12.75">
      <c r="A37" s="5"/>
      <c r="B37" s="5" t="s">
        <v>20</v>
      </c>
      <c r="C37" s="8">
        <v>37923</v>
      </c>
      <c r="D37" s="69"/>
      <c r="E37" s="69"/>
      <c r="F37" s="69"/>
      <c r="G37" s="10"/>
      <c r="H37" s="69"/>
      <c r="I37" s="22"/>
      <c r="J37" s="10"/>
      <c r="K37" s="69">
        <f t="shared" si="7"/>
        <v>63</v>
      </c>
      <c r="L37" s="69">
        <f t="shared" si="10"/>
        <v>12.6</v>
      </c>
      <c r="M37" s="69">
        <f t="shared" si="8"/>
        <v>12.6</v>
      </c>
      <c r="N37" s="69">
        <f t="shared" si="9"/>
        <v>12.6</v>
      </c>
      <c r="O37" s="10">
        <v>3</v>
      </c>
      <c r="P37" s="71">
        <v>3</v>
      </c>
      <c r="Q37" s="122">
        <f t="shared" si="11"/>
        <v>105</v>
      </c>
      <c r="R37" s="22"/>
    </row>
    <row r="38" spans="1:18" ht="12.75">
      <c r="A38" s="5"/>
      <c r="B38" s="5" t="s">
        <v>21</v>
      </c>
      <c r="C38" s="8">
        <v>37924</v>
      </c>
      <c r="D38" s="69"/>
      <c r="E38" s="69"/>
      <c r="F38" s="69"/>
      <c r="G38" s="10"/>
      <c r="H38" s="69"/>
      <c r="I38" s="22"/>
      <c r="J38" s="10"/>
      <c r="K38" s="69">
        <f t="shared" si="7"/>
        <v>63</v>
      </c>
      <c r="L38" s="69">
        <f t="shared" si="10"/>
        <v>12.6</v>
      </c>
      <c r="M38" s="69">
        <f t="shared" si="8"/>
        <v>12.6</v>
      </c>
      <c r="N38" s="69">
        <f t="shared" si="9"/>
        <v>12.6</v>
      </c>
      <c r="O38" s="10">
        <v>3</v>
      </c>
      <c r="P38" s="71">
        <v>3</v>
      </c>
      <c r="Q38" s="122">
        <f t="shared" si="11"/>
        <v>105</v>
      </c>
      <c r="R38" s="22"/>
    </row>
    <row r="39" spans="1:18" ht="12.75">
      <c r="A39" s="5"/>
      <c r="B39" s="53" t="s">
        <v>16</v>
      </c>
      <c r="C39" s="6">
        <v>37925</v>
      </c>
      <c r="D39" s="70">
        <f>($D$4*I39)/100</f>
        <v>189</v>
      </c>
      <c r="E39" s="70">
        <f>($E$4*I39)/100</f>
        <v>52.5</v>
      </c>
      <c r="F39" s="70">
        <f>($F$4*I39)/100</f>
        <v>26.25</v>
      </c>
      <c r="G39" s="54"/>
      <c r="H39" s="70"/>
      <c r="I39" s="55">
        <f>I11*1.05</f>
        <v>105</v>
      </c>
      <c r="J39" s="54">
        <v>400</v>
      </c>
      <c r="K39" s="70">
        <f t="shared" si="7"/>
        <v>63</v>
      </c>
      <c r="L39" s="70">
        <f t="shared" si="10"/>
        <v>12.6</v>
      </c>
      <c r="M39" s="70">
        <f t="shared" si="8"/>
        <v>12.6</v>
      </c>
      <c r="N39" s="70">
        <f t="shared" si="9"/>
        <v>12.6</v>
      </c>
      <c r="O39" s="54">
        <v>3</v>
      </c>
      <c r="P39" s="70">
        <v>3</v>
      </c>
      <c r="Q39" s="123">
        <f t="shared" si="11"/>
        <v>105</v>
      </c>
      <c r="R39" s="22"/>
    </row>
    <row r="40" spans="1:18" ht="12.75">
      <c r="A40" s="5"/>
      <c r="B40" s="5" t="s">
        <v>6</v>
      </c>
      <c r="C40" s="8">
        <v>37926</v>
      </c>
      <c r="D40" s="69"/>
      <c r="E40" s="69"/>
      <c r="F40" s="69"/>
      <c r="G40" s="10"/>
      <c r="H40" s="69"/>
      <c r="I40" s="22"/>
      <c r="J40" s="12"/>
      <c r="K40" s="69">
        <f t="shared" si="7"/>
        <v>63</v>
      </c>
      <c r="L40" s="69">
        <f t="shared" si="10"/>
        <v>12.6</v>
      </c>
      <c r="M40" s="69">
        <f t="shared" si="8"/>
        <v>12.6</v>
      </c>
      <c r="N40" s="69">
        <f t="shared" si="9"/>
        <v>12.6</v>
      </c>
      <c r="O40" s="12">
        <v>3</v>
      </c>
      <c r="P40" s="71">
        <v>3</v>
      </c>
      <c r="Q40" s="122">
        <f t="shared" si="11"/>
        <v>105</v>
      </c>
      <c r="R40" s="22"/>
    </row>
    <row r="41" spans="1:18" ht="12.75">
      <c r="A41" s="5"/>
      <c r="B41" s="5" t="s">
        <v>17</v>
      </c>
      <c r="C41" s="8">
        <v>37927</v>
      </c>
      <c r="D41" s="69"/>
      <c r="E41" s="69"/>
      <c r="F41" s="69"/>
      <c r="G41" s="10"/>
      <c r="H41" s="69"/>
      <c r="I41" s="22"/>
      <c r="J41" s="12"/>
      <c r="K41" s="69">
        <f t="shared" si="7"/>
        <v>63</v>
      </c>
      <c r="L41" s="69">
        <f t="shared" si="10"/>
        <v>12.6</v>
      </c>
      <c r="M41" s="69">
        <f t="shared" si="8"/>
        <v>12.6</v>
      </c>
      <c r="N41" s="69">
        <f t="shared" si="9"/>
        <v>12.6</v>
      </c>
      <c r="O41" s="12">
        <v>3</v>
      </c>
      <c r="P41" s="71">
        <v>3</v>
      </c>
      <c r="Q41" s="122">
        <f t="shared" si="11"/>
        <v>105</v>
      </c>
      <c r="R41" s="22"/>
    </row>
    <row r="42" spans="1:18" ht="12.75">
      <c r="A42" s="5"/>
      <c r="B42" s="5" t="s">
        <v>18</v>
      </c>
      <c r="C42" s="8">
        <v>37928</v>
      </c>
      <c r="D42" s="69"/>
      <c r="E42" s="69"/>
      <c r="F42" s="69"/>
      <c r="G42" s="10"/>
      <c r="H42" s="69"/>
      <c r="I42" s="22"/>
      <c r="J42" s="12"/>
      <c r="K42" s="69">
        <f t="shared" si="7"/>
        <v>63</v>
      </c>
      <c r="L42" s="69">
        <f t="shared" si="10"/>
        <v>12.6</v>
      </c>
      <c r="M42" s="69">
        <f t="shared" si="8"/>
        <v>12.6</v>
      </c>
      <c r="N42" s="69">
        <f t="shared" si="9"/>
        <v>12.6</v>
      </c>
      <c r="O42" s="12">
        <v>3</v>
      </c>
      <c r="P42" s="71">
        <v>3</v>
      </c>
      <c r="Q42" s="122">
        <f t="shared" si="11"/>
        <v>105</v>
      </c>
      <c r="R42" s="22"/>
    </row>
    <row r="43" spans="1:18" ht="12.75">
      <c r="A43" s="5"/>
      <c r="B43" s="5" t="s">
        <v>19</v>
      </c>
      <c r="C43" s="8">
        <v>37929</v>
      </c>
      <c r="D43" s="69"/>
      <c r="E43" s="69"/>
      <c r="F43" s="69"/>
      <c r="G43" s="10"/>
      <c r="H43" s="69"/>
      <c r="I43" s="22"/>
      <c r="J43" s="12"/>
      <c r="K43" s="69">
        <f t="shared" si="7"/>
        <v>63</v>
      </c>
      <c r="L43" s="69">
        <f t="shared" si="10"/>
        <v>12.6</v>
      </c>
      <c r="M43" s="69">
        <f t="shared" si="8"/>
        <v>12.6</v>
      </c>
      <c r="N43" s="69">
        <f t="shared" si="9"/>
        <v>12.6</v>
      </c>
      <c r="O43" s="12">
        <v>3</v>
      </c>
      <c r="P43" s="71">
        <v>3</v>
      </c>
      <c r="Q43" s="122">
        <f t="shared" si="11"/>
        <v>105</v>
      </c>
      <c r="R43" s="22"/>
    </row>
    <row r="44" spans="1:18" ht="12.75">
      <c r="A44" s="5"/>
      <c r="B44" s="5" t="s">
        <v>20</v>
      </c>
      <c r="C44" s="8">
        <v>37930</v>
      </c>
      <c r="D44" s="69"/>
      <c r="E44" s="69"/>
      <c r="F44" s="69"/>
      <c r="G44" s="10"/>
      <c r="H44" s="69"/>
      <c r="I44" s="22"/>
      <c r="J44" s="12"/>
      <c r="K44" s="69">
        <f t="shared" si="7"/>
        <v>63</v>
      </c>
      <c r="L44" s="69">
        <f t="shared" si="10"/>
        <v>12.6</v>
      </c>
      <c r="M44" s="69">
        <f t="shared" si="8"/>
        <v>12.6</v>
      </c>
      <c r="N44" s="69">
        <f t="shared" si="9"/>
        <v>12.6</v>
      </c>
      <c r="O44" s="12">
        <v>3</v>
      </c>
      <c r="P44" s="71">
        <v>3</v>
      </c>
      <c r="Q44" s="122">
        <f t="shared" si="11"/>
        <v>105</v>
      </c>
      <c r="R44" s="22"/>
    </row>
    <row r="45" spans="1:18" ht="12.75">
      <c r="A45" s="5"/>
      <c r="B45" s="5" t="s">
        <v>21</v>
      </c>
      <c r="C45" s="8">
        <v>37931</v>
      </c>
      <c r="D45" s="69"/>
      <c r="E45" s="69"/>
      <c r="F45" s="69"/>
      <c r="G45" s="10"/>
      <c r="H45" s="69"/>
      <c r="I45" s="22"/>
      <c r="J45" s="12"/>
      <c r="K45" s="69">
        <f t="shared" si="7"/>
        <v>63</v>
      </c>
      <c r="L45" s="69">
        <f t="shared" si="10"/>
        <v>12.6</v>
      </c>
      <c r="M45" s="69">
        <f t="shared" si="8"/>
        <v>12.6</v>
      </c>
      <c r="N45" s="69">
        <f t="shared" si="9"/>
        <v>12.6</v>
      </c>
      <c r="O45" s="12">
        <v>3</v>
      </c>
      <c r="P45" s="71">
        <v>3</v>
      </c>
      <c r="Q45" s="122">
        <f t="shared" si="11"/>
        <v>105</v>
      </c>
      <c r="R45" s="22"/>
    </row>
    <row r="46" spans="1:18" ht="12.75">
      <c r="A46" s="5"/>
      <c r="B46" s="53" t="s">
        <v>16</v>
      </c>
      <c r="C46" s="6">
        <v>37932</v>
      </c>
      <c r="D46" s="70">
        <f>($D$4*I46)/100</f>
        <v>189</v>
      </c>
      <c r="E46" s="70">
        <f>($E$4*I46)/100</f>
        <v>52.5</v>
      </c>
      <c r="F46" s="70">
        <f>($F$4*I46)/100</f>
        <v>26.25</v>
      </c>
      <c r="G46" s="54"/>
      <c r="H46" s="70">
        <v>3</v>
      </c>
      <c r="I46" s="55">
        <f>I18*1.05</f>
        <v>105</v>
      </c>
      <c r="J46" s="54"/>
      <c r="K46" s="70">
        <f t="shared" si="7"/>
        <v>63</v>
      </c>
      <c r="L46" s="70">
        <f t="shared" si="10"/>
        <v>12.6</v>
      </c>
      <c r="M46" s="70">
        <f t="shared" si="8"/>
        <v>12.6</v>
      </c>
      <c r="N46" s="70">
        <f t="shared" si="9"/>
        <v>12.6</v>
      </c>
      <c r="O46" s="54">
        <v>3</v>
      </c>
      <c r="P46" s="70">
        <v>3</v>
      </c>
      <c r="Q46" s="123">
        <f t="shared" si="11"/>
        <v>105</v>
      </c>
      <c r="R46" s="22"/>
    </row>
    <row r="47" spans="1:18" ht="12.75">
      <c r="A47" s="5"/>
      <c r="B47" s="5" t="s">
        <v>6</v>
      </c>
      <c r="C47" s="8">
        <v>37933</v>
      </c>
      <c r="D47" s="69"/>
      <c r="E47" s="69"/>
      <c r="F47" s="69"/>
      <c r="G47" s="10"/>
      <c r="H47" s="69"/>
      <c r="I47" s="22"/>
      <c r="J47" s="12"/>
      <c r="K47" s="69">
        <f t="shared" si="7"/>
        <v>63</v>
      </c>
      <c r="L47" s="69">
        <f t="shared" si="10"/>
        <v>12.6</v>
      </c>
      <c r="M47" s="69">
        <f t="shared" si="8"/>
        <v>12.6</v>
      </c>
      <c r="N47" s="69">
        <f t="shared" si="9"/>
        <v>12.6</v>
      </c>
      <c r="O47" s="12">
        <v>3</v>
      </c>
      <c r="P47" s="71">
        <v>3</v>
      </c>
      <c r="Q47" s="122">
        <f t="shared" si="11"/>
        <v>105</v>
      </c>
      <c r="R47" s="22"/>
    </row>
    <row r="48" spans="1:18" ht="12.75">
      <c r="A48" s="5"/>
      <c r="B48" s="5" t="s">
        <v>17</v>
      </c>
      <c r="C48" s="8">
        <v>37934</v>
      </c>
      <c r="D48" s="69"/>
      <c r="E48" s="69"/>
      <c r="F48" s="69"/>
      <c r="G48" s="10"/>
      <c r="H48" s="69"/>
      <c r="I48" s="22"/>
      <c r="J48" s="12"/>
      <c r="K48" s="69">
        <f t="shared" si="7"/>
        <v>63</v>
      </c>
      <c r="L48" s="69">
        <f t="shared" si="10"/>
        <v>12.6</v>
      </c>
      <c r="M48" s="69">
        <f t="shared" si="8"/>
        <v>12.6</v>
      </c>
      <c r="N48" s="69">
        <f t="shared" si="9"/>
        <v>12.6</v>
      </c>
      <c r="O48" s="12">
        <v>3</v>
      </c>
      <c r="P48" s="71">
        <v>3</v>
      </c>
      <c r="Q48" s="122">
        <f t="shared" si="11"/>
        <v>105</v>
      </c>
      <c r="R48" s="22"/>
    </row>
    <row r="49" spans="1:21" ht="12.75">
      <c r="A49" s="5"/>
      <c r="B49" s="5" t="s">
        <v>18</v>
      </c>
      <c r="C49" s="8">
        <v>37935</v>
      </c>
      <c r="D49" s="69"/>
      <c r="E49" s="69"/>
      <c r="F49" s="69"/>
      <c r="G49" s="10"/>
      <c r="H49" s="69"/>
      <c r="I49" s="22"/>
      <c r="J49" s="12"/>
      <c r="K49" s="69">
        <f t="shared" si="7"/>
        <v>63</v>
      </c>
      <c r="L49" s="69">
        <f t="shared" si="10"/>
        <v>12.6</v>
      </c>
      <c r="M49" s="69">
        <f t="shared" si="8"/>
        <v>12.6</v>
      </c>
      <c r="N49" s="69">
        <f t="shared" si="9"/>
        <v>12.6</v>
      </c>
      <c r="O49" s="12">
        <v>3</v>
      </c>
      <c r="P49" s="71">
        <v>3</v>
      </c>
      <c r="Q49" s="122">
        <f t="shared" si="11"/>
        <v>105</v>
      </c>
      <c r="R49" s="22"/>
      <c r="U49" s="4"/>
    </row>
    <row r="50" spans="1:21" ht="12.75">
      <c r="A50" s="5"/>
      <c r="B50" s="5" t="s">
        <v>19</v>
      </c>
      <c r="C50" s="8">
        <v>37936</v>
      </c>
      <c r="D50" s="69"/>
      <c r="E50" s="69"/>
      <c r="F50" s="69"/>
      <c r="G50" s="10"/>
      <c r="H50" s="69"/>
      <c r="I50" s="22"/>
      <c r="J50" s="12"/>
      <c r="K50" s="69">
        <f t="shared" si="7"/>
        <v>63</v>
      </c>
      <c r="L50" s="69">
        <f t="shared" si="10"/>
        <v>12.6</v>
      </c>
      <c r="M50" s="69">
        <f t="shared" si="8"/>
        <v>12.6</v>
      </c>
      <c r="N50" s="69">
        <f t="shared" si="9"/>
        <v>12.6</v>
      </c>
      <c r="O50" s="12">
        <v>3</v>
      </c>
      <c r="P50" s="71">
        <v>3</v>
      </c>
      <c r="Q50" s="122">
        <f t="shared" si="11"/>
        <v>105</v>
      </c>
      <c r="R50" s="22"/>
      <c r="U50" s="4"/>
    </row>
    <row r="51" spans="1:18" ht="12.75">
      <c r="A51" s="5"/>
      <c r="B51" s="5" t="s">
        <v>20</v>
      </c>
      <c r="C51" s="8">
        <v>37937</v>
      </c>
      <c r="D51" s="69"/>
      <c r="E51" s="69"/>
      <c r="F51" s="69"/>
      <c r="G51" s="10"/>
      <c r="H51" s="69"/>
      <c r="I51" s="22"/>
      <c r="J51" s="12"/>
      <c r="K51" s="69">
        <f t="shared" si="7"/>
        <v>63</v>
      </c>
      <c r="L51" s="69">
        <f t="shared" si="10"/>
        <v>12.6</v>
      </c>
      <c r="M51" s="69">
        <f t="shared" si="8"/>
        <v>12.6</v>
      </c>
      <c r="N51" s="69">
        <f t="shared" si="9"/>
        <v>12.6</v>
      </c>
      <c r="O51" s="12">
        <v>3</v>
      </c>
      <c r="P51" s="71">
        <v>3</v>
      </c>
      <c r="Q51" s="122">
        <f t="shared" si="11"/>
        <v>105</v>
      </c>
      <c r="R51" s="22"/>
    </row>
    <row r="52" spans="1:18" ht="12.75">
      <c r="A52" s="5"/>
      <c r="B52" s="5" t="s">
        <v>21</v>
      </c>
      <c r="C52" s="8">
        <v>37938</v>
      </c>
      <c r="D52" s="69"/>
      <c r="E52" s="69"/>
      <c r="F52" s="69"/>
      <c r="G52" s="10"/>
      <c r="H52" s="69"/>
      <c r="I52" s="22"/>
      <c r="J52" s="12"/>
      <c r="K52" s="69">
        <f t="shared" si="7"/>
        <v>63</v>
      </c>
      <c r="L52" s="69">
        <f t="shared" si="10"/>
        <v>12.6</v>
      </c>
      <c r="M52" s="69">
        <f t="shared" si="8"/>
        <v>12.6</v>
      </c>
      <c r="N52" s="69">
        <f t="shared" si="9"/>
        <v>12.6</v>
      </c>
      <c r="O52" s="12">
        <v>3</v>
      </c>
      <c r="P52" s="71">
        <v>3</v>
      </c>
      <c r="Q52" s="122">
        <f t="shared" si="11"/>
        <v>105</v>
      </c>
      <c r="R52" s="22"/>
    </row>
    <row r="53" spans="1:18" ht="12.75">
      <c r="A53" s="5"/>
      <c r="B53" s="53" t="s">
        <v>16</v>
      </c>
      <c r="C53" s="6">
        <v>37939</v>
      </c>
      <c r="D53" s="70">
        <f>($D$4*I53)/100</f>
        <v>189</v>
      </c>
      <c r="E53" s="70">
        <f>($E$4*I53)/100</f>
        <v>52.5</v>
      </c>
      <c r="F53" s="70">
        <f>($F$4*I53)/100</f>
        <v>26.25</v>
      </c>
      <c r="G53" s="54"/>
      <c r="H53" s="70">
        <v>2</v>
      </c>
      <c r="I53" s="55">
        <f>I25*1.05</f>
        <v>105</v>
      </c>
      <c r="J53" s="54">
        <v>400</v>
      </c>
      <c r="K53" s="70">
        <f t="shared" si="7"/>
        <v>63</v>
      </c>
      <c r="L53" s="70">
        <f t="shared" si="10"/>
        <v>12.6</v>
      </c>
      <c r="M53" s="70">
        <f t="shared" si="8"/>
        <v>12.6</v>
      </c>
      <c r="N53" s="70">
        <f t="shared" si="9"/>
        <v>12.6</v>
      </c>
      <c r="O53" s="54">
        <v>3</v>
      </c>
      <c r="P53" s="70">
        <v>3</v>
      </c>
      <c r="Q53" s="123">
        <f t="shared" si="11"/>
        <v>105</v>
      </c>
      <c r="R53" s="22"/>
    </row>
    <row r="54" spans="1:18" ht="12.75">
      <c r="A54" s="5"/>
      <c r="B54" s="5" t="s">
        <v>6</v>
      </c>
      <c r="C54" s="8">
        <v>37940</v>
      </c>
      <c r="D54" s="69"/>
      <c r="E54" s="69"/>
      <c r="F54" s="69"/>
      <c r="G54" s="10"/>
      <c r="H54" s="69"/>
      <c r="I54" s="22"/>
      <c r="J54" s="12"/>
      <c r="K54" s="69">
        <f t="shared" si="7"/>
        <v>63</v>
      </c>
      <c r="L54" s="69">
        <f t="shared" si="10"/>
        <v>12.6</v>
      </c>
      <c r="M54" s="69">
        <f t="shared" si="8"/>
        <v>12.6</v>
      </c>
      <c r="N54" s="69">
        <f t="shared" si="9"/>
        <v>12.6</v>
      </c>
      <c r="O54" s="12">
        <v>3</v>
      </c>
      <c r="P54" s="71">
        <v>3</v>
      </c>
      <c r="Q54" s="122">
        <f t="shared" si="11"/>
        <v>105</v>
      </c>
      <c r="R54" s="22"/>
    </row>
    <row r="55" spans="1:18" ht="12.75">
      <c r="A55" s="5"/>
      <c r="B55" s="5" t="s">
        <v>17</v>
      </c>
      <c r="C55" s="8">
        <v>37941</v>
      </c>
      <c r="D55" s="69"/>
      <c r="E55" s="69"/>
      <c r="F55" s="69"/>
      <c r="G55" s="10"/>
      <c r="H55" s="69"/>
      <c r="I55" s="22"/>
      <c r="J55" s="12"/>
      <c r="K55" s="69">
        <f t="shared" si="7"/>
        <v>63</v>
      </c>
      <c r="L55" s="69">
        <f t="shared" si="10"/>
        <v>12.6</v>
      </c>
      <c r="M55" s="69">
        <f t="shared" si="8"/>
        <v>12.6</v>
      </c>
      <c r="N55" s="69">
        <f t="shared" si="9"/>
        <v>12.6</v>
      </c>
      <c r="O55" s="12">
        <v>3</v>
      </c>
      <c r="P55" s="71">
        <v>3</v>
      </c>
      <c r="Q55" s="122">
        <f t="shared" si="11"/>
        <v>105</v>
      </c>
      <c r="R55" s="22"/>
    </row>
    <row r="56" spans="1:18" ht="12.75">
      <c r="A56" s="5"/>
      <c r="B56" s="5" t="s">
        <v>18</v>
      </c>
      <c r="C56" s="8">
        <v>37942</v>
      </c>
      <c r="D56" s="69"/>
      <c r="E56" s="69"/>
      <c r="F56" s="69"/>
      <c r="G56" s="12"/>
      <c r="H56" s="69"/>
      <c r="I56" s="22"/>
      <c r="J56" s="12"/>
      <c r="K56" s="69">
        <f t="shared" si="7"/>
        <v>63</v>
      </c>
      <c r="L56" s="69">
        <f t="shared" si="10"/>
        <v>12.6</v>
      </c>
      <c r="M56" s="69">
        <f t="shared" si="8"/>
        <v>12.6</v>
      </c>
      <c r="N56" s="69">
        <f t="shared" si="9"/>
        <v>12.6</v>
      </c>
      <c r="O56" s="12">
        <v>3</v>
      </c>
      <c r="P56" s="71">
        <v>3</v>
      </c>
      <c r="Q56" s="122">
        <f t="shared" si="11"/>
        <v>105</v>
      </c>
      <c r="R56" s="22"/>
    </row>
    <row r="57" spans="1:18" ht="12.75">
      <c r="A57" s="5"/>
      <c r="B57" s="5" t="s">
        <v>19</v>
      </c>
      <c r="C57" s="8">
        <v>37943</v>
      </c>
      <c r="D57" s="69"/>
      <c r="E57" s="69"/>
      <c r="F57" s="69"/>
      <c r="G57" s="12"/>
      <c r="H57" s="69"/>
      <c r="I57" s="22"/>
      <c r="J57" s="12"/>
      <c r="K57" s="69">
        <f t="shared" si="7"/>
        <v>63</v>
      </c>
      <c r="L57" s="69">
        <f t="shared" si="10"/>
        <v>12.6</v>
      </c>
      <c r="M57" s="69">
        <f t="shared" si="8"/>
        <v>12.6</v>
      </c>
      <c r="N57" s="69">
        <f t="shared" si="9"/>
        <v>12.6</v>
      </c>
      <c r="O57" s="12">
        <v>3</v>
      </c>
      <c r="P57" s="71">
        <v>3</v>
      </c>
      <c r="Q57" s="122">
        <f t="shared" si="11"/>
        <v>105</v>
      </c>
      <c r="R57" s="22"/>
    </row>
    <row r="58" spans="1:18" ht="12.75">
      <c r="A58" s="5"/>
      <c r="B58" s="5" t="s">
        <v>20</v>
      </c>
      <c r="C58" s="8">
        <v>37944</v>
      </c>
      <c r="D58" s="69"/>
      <c r="E58" s="69"/>
      <c r="F58" s="69"/>
      <c r="G58" s="12"/>
      <c r="H58" s="69"/>
      <c r="I58" s="22"/>
      <c r="J58" s="12"/>
      <c r="K58" s="69">
        <f t="shared" si="7"/>
        <v>63</v>
      </c>
      <c r="L58" s="69">
        <f t="shared" si="10"/>
        <v>12.6</v>
      </c>
      <c r="M58" s="69">
        <f t="shared" si="8"/>
        <v>12.6</v>
      </c>
      <c r="N58" s="69">
        <f t="shared" si="9"/>
        <v>12.6</v>
      </c>
      <c r="O58" s="12">
        <v>3</v>
      </c>
      <c r="P58" s="71">
        <v>3</v>
      </c>
      <c r="Q58" s="122">
        <f t="shared" si="11"/>
        <v>105</v>
      </c>
      <c r="R58" s="22"/>
    </row>
    <row r="59" spans="1:18" ht="12.75">
      <c r="A59" s="5"/>
      <c r="B59" s="5" t="s">
        <v>21</v>
      </c>
      <c r="C59" s="8">
        <v>37945</v>
      </c>
      <c r="D59" s="69"/>
      <c r="E59" s="69"/>
      <c r="F59" s="69"/>
      <c r="G59" s="12"/>
      <c r="H59" s="69"/>
      <c r="I59" s="22"/>
      <c r="J59" s="12"/>
      <c r="K59" s="69">
        <f t="shared" si="7"/>
        <v>63</v>
      </c>
      <c r="L59" s="69">
        <f t="shared" si="10"/>
        <v>12.6</v>
      </c>
      <c r="M59" s="69">
        <f t="shared" si="8"/>
        <v>12.6</v>
      </c>
      <c r="N59" s="69">
        <f t="shared" si="9"/>
        <v>12.6</v>
      </c>
      <c r="O59" s="12">
        <v>3</v>
      </c>
      <c r="P59" s="71">
        <v>3</v>
      </c>
      <c r="Q59" s="122">
        <f t="shared" si="11"/>
        <v>105</v>
      </c>
      <c r="R59" s="22"/>
    </row>
    <row r="60" spans="1:18" s="4" customFormat="1" ht="12.75">
      <c r="A60" s="38"/>
      <c r="B60" s="9" t="s">
        <v>16</v>
      </c>
      <c r="C60" s="7">
        <v>37946</v>
      </c>
      <c r="D60" s="68">
        <f>($D$4*I60)/100</f>
        <v>198.00000000000003</v>
      </c>
      <c r="E60" s="68">
        <f>($E$4*I60)/100</f>
        <v>55.00000000000001</v>
      </c>
      <c r="F60" s="68">
        <f>($F$4*I60)/100</f>
        <v>27.500000000000004</v>
      </c>
      <c r="G60" s="11"/>
      <c r="H60" s="68">
        <v>3</v>
      </c>
      <c r="I60" s="15">
        <f>I4*1.1</f>
        <v>110.00000000000001</v>
      </c>
      <c r="J60" s="11"/>
      <c r="K60" s="68">
        <f t="shared" si="7"/>
        <v>66.00000000000001</v>
      </c>
      <c r="L60" s="68">
        <f>($L$4*Q60)/100</f>
        <v>13.200000000000003</v>
      </c>
      <c r="M60" s="68">
        <f t="shared" si="8"/>
        <v>13.200000000000003</v>
      </c>
      <c r="N60" s="68">
        <f t="shared" si="9"/>
        <v>13.200000000000003</v>
      </c>
      <c r="O60" s="83">
        <v>3</v>
      </c>
      <c r="P60" s="68">
        <v>3</v>
      </c>
      <c r="Q60" s="119">
        <f aca="true" t="shared" si="12" ref="Q60:Q87">Q4*1.1</f>
        <v>110.00000000000001</v>
      </c>
      <c r="R60" s="131"/>
    </row>
    <row r="61" spans="1:18" ht="12.75">
      <c r="A61" s="5"/>
      <c r="B61" s="5" t="s">
        <v>6</v>
      </c>
      <c r="C61" s="8">
        <v>37947</v>
      </c>
      <c r="D61" s="71"/>
      <c r="E61" s="71"/>
      <c r="F61" s="71"/>
      <c r="G61" s="10"/>
      <c r="H61" s="69"/>
      <c r="I61" s="23"/>
      <c r="J61" s="10"/>
      <c r="K61" s="69">
        <f t="shared" si="7"/>
        <v>66.00000000000001</v>
      </c>
      <c r="L61" s="69">
        <f aca="true" t="shared" si="13" ref="L61:L87">($L$5*Q61)/100</f>
        <v>13.200000000000003</v>
      </c>
      <c r="M61" s="69">
        <f t="shared" si="8"/>
        <v>13.200000000000003</v>
      </c>
      <c r="N61" s="69">
        <f t="shared" si="9"/>
        <v>13.200000000000003</v>
      </c>
      <c r="O61" s="10">
        <v>3</v>
      </c>
      <c r="P61" s="71">
        <v>3</v>
      </c>
      <c r="Q61" s="122">
        <f t="shared" si="12"/>
        <v>110.00000000000001</v>
      </c>
      <c r="R61" s="22"/>
    </row>
    <row r="62" spans="1:18" ht="12.75">
      <c r="A62" s="5"/>
      <c r="B62" s="5" t="s">
        <v>17</v>
      </c>
      <c r="C62" s="8">
        <v>37948</v>
      </c>
      <c r="D62" s="71"/>
      <c r="E62" s="71"/>
      <c r="F62" s="71"/>
      <c r="G62" s="10"/>
      <c r="H62" s="69"/>
      <c r="I62" s="23"/>
      <c r="J62" s="10"/>
      <c r="K62" s="69">
        <f t="shared" si="7"/>
        <v>66.00000000000001</v>
      </c>
      <c r="L62" s="69">
        <f t="shared" si="13"/>
        <v>13.200000000000003</v>
      </c>
      <c r="M62" s="69">
        <f t="shared" si="8"/>
        <v>13.200000000000003</v>
      </c>
      <c r="N62" s="69">
        <f t="shared" si="9"/>
        <v>13.200000000000003</v>
      </c>
      <c r="O62" s="10">
        <v>3</v>
      </c>
      <c r="P62" s="71">
        <v>3</v>
      </c>
      <c r="Q62" s="122">
        <f t="shared" si="12"/>
        <v>110.00000000000001</v>
      </c>
      <c r="R62" s="22"/>
    </row>
    <row r="63" spans="1:18" ht="12.75">
      <c r="A63" s="5"/>
      <c r="B63" s="5" t="s">
        <v>18</v>
      </c>
      <c r="C63" s="8">
        <v>37949</v>
      </c>
      <c r="D63" s="71"/>
      <c r="E63" s="71"/>
      <c r="F63" s="71"/>
      <c r="G63" s="10"/>
      <c r="H63" s="69"/>
      <c r="I63" s="23"/>
      <c r="J63" s="10"/>
      <c r="K63" s="69">
        <f t="shared" si="7"/>
        <v>66.00000000000001</v>
      </c>
      <c r="L63" s="69">
        <f t="shared" si="13"/>
        <v>13.200000000000003</v>
      </c>
      <c r="M63" s="69">
        <f t="shared" si="8"/>
        <v>13.200000000000003</v>
      </c>
      <c r="N63" s="69">
        <f t="shared" si="9"/>
        <v>13.200000000000003</v>
      </c>
      <c r="O63" s="10">
        <v>3</v>
      </c>
      <c r="P63" s="71">
        <v>3</v>
      </c>
      <c r="Q63" s="122">
        <f t="shared" si="12"/>
        <v>110.00000000000001</v>
      </c>
      <c r="R63" s="22"/>
    </row>
    <row r="64" spans="1:18" ht="12.75">
      <c r="A64" s="5"/>
      <c r="B64" s="5" t="s">
        <v>19</v>
      </c>
      <c r="C64" s="8">
        <v>37950</v>
      </c>
      <c r="D64" s="71"/>
      <c r="E64" s="71"/>
      <c r="F64" s="71"/>
      <c r="G64" s="10"/>
      <c r="H64" s="69"/>
      <c r="I64" s="23"/>
      <c r="J64" s="10"/>
      <c r="K64" s="69">
        <f t="shared" si="7"/>
        <v>66.00000000000001</v>
      </c>
      <c r="L64" s="69">
        <f t="shared" si="13"/>
        <v>13.200000000000003</v>
      </c>
      <c r="M64" s="69">
        <f t="shared" si="8"/>
        <v>13.200000000000003</v>
      </c>
      <c r="N64" s="69">
        <f t="shared" si="9"/>
        <v>13.200000000000003</v>
      </c>
      <c r="O64" s="10">
        <v>3</v>
      </c>
      <c r="P64" s="71">
        <v>3</v>
      </c>
      <c r="Q64" s="122">
        <f t="shared" si="12"/>
        <v>110.00000000000001</v>
      </c>
      <c r="R64" s="22"/>
    </row>
    <row r="65" spans="1:18" ht="12.75">
      <c r="A65" s="5"/>
      <c r="B65" s="5" t="s">
        <v>20</v>
      </c>
      <c r="C65" s="8">
        <v>37951</v>
      </c>
      <c r="D65" s="71"/>
      <c r="E65" s="71"/>
      <c r="F65" s="71"/>
      <c r="G65" s="10"/>
      <c r="H65" s="69"/>
      <c r="I65" s="23"/>
      <c r="J65" s="10"/>
      <c r="K65" s="69">
        <f t="shared" si="7"/>
        <v>66.00000000000001</v>
      </c>
      <c r="L65" s="69">
        <f t="shared" si="13"/>
        <v>13.200000000000003</v>
      </c>
      <c r="M65" s="69">
        <f t="shared" si="8"/>
        <v>13.200000000000003</v>
      </c>
      <c r="N65" s="69">
        <f t="shared" si="9"/>
        <v>13.200000000000003</v>
      </c>
      <c r="O65" s="10">
        <v>3</v>
      </c>
      <c r="P65" s="71">
        <v>3</v>
      </c>
      <c r="Q65" s="122">
        <f t="shared" si="12"/>
        <v>110.00000000000001</v>
      </c>
      <c r="R65" s="22"/>
    </row>
    <row r="66" spans="1:18" ht="12.75">
      <c r="A66" s="5"/>
      <c r="B66" s="5" t="s">
        <v>21</v>
      </c>
      <c r="C66" s="8">
        <v>37952</v>
      </c>
      <c r="D66" s="71"/>
      <c r="E66" s="71"/>
      <c r="F66" s="71"/>
      <c r="G66" s="10"/>
      <c r="H66" s="69"/>
      <c r="I66" s="23"/>
      <c r="J66" s="10"/>
      <c r="K66" s="69">
        <f t="shared" si="7"/>
        <v>66.00000000000001</v>
      </c>
      <c r="L66" s="69">
        <f t="shared" si="13"/>
        <v>13.200000000000003</v>
      </c>
      <c r="M66" s="69">
        <f t="shared" si="8"/>
        <v>13.200000000000003</v>
      </c>
      <c r="N66" s="69">
        <f t="shared" si="9"/>
        <v>13.200000000000003</v>
      </c>
      <c r="O66" s="10">
        <v>3</v>
      </c>
      <c r="P66" s="71">
        <v>3</v>
      </c>
      <c r="Q66" s="122">
        <f t="shared" si="12"/>
        <v>110.00000000000001</v>
      </c>
      <c r="R66" s="22"/>
    </row>
    <row r="67" spans="1:18" ht="12.75">
      <c r="A67" s="5"/>
      <c r="B67" s="53" t="s">
        <v>16</v>
      </c>
      <c r="C67" s="6">
        <v>37953</v>
      </c>
      <c r="D67" s="70">
        <f>($D$4*I67)/100</f>
        <v>198.00000000000003</v>
      </c>
      <c r="E67" s="70">
        <f>($E$4*I67)/100</f>
        <v>55.00000000000001</v>
      </c>
      <c r="F67" s="70">
        <f>($F$4*I67)/100</f>
        <v>27.500000000000004</v>
      </c>
      <c r="G67" s="54"/>
      <c r="H67" s="70">
        <v>2</v>
      </c>
      <c r="I67" s="55">
        <f>I11*1.1</f>
        <v>110.00000000000001</v>
      </c>
      <c r="J67" s="54">
        <v>400</v>
      </c>
      <c r="K67" s="70">
        <f t="shared" si="7"/>
        <v>66.00000000000001</v>
      </c>
      <c r="L67" s="70">
        <f t="shared" si="13"/>
        <v>13.200000000000003</v>
      </c>
      <c r="M67" s="70">
        <f t="shared" si="8"/>
        <v>13.200000000000003</v>
      </c>
      <c r="N67" s="70">
        <f t="shared" si="9"/>
        <v>13.200000000000003</v>
      </c>
      <c r="O67" s="54">
        <v>3</v>
      </c>
      <c r="P67" s="70">
        <v>3</v>
      </c>
      <c r="Q67" s="123">
        <f t="shared" si="12"/>
        <v>110.00000000000001</v>
      </c>
      <c r="R67" s="22"/>
    </row>
    <row r="68" spans="1:18" ht="12.75">
      <c r="A68" s="5"/>
      <c r="B68" s="5" t="s">
        <v>6</v>
      </c>
      <c r="C68" s="8">
        <v>37954</v>
      </c>
      <c r="D68" s="71"/>
      <c r="E68" s="71"/>
      <c r="F68" s="71"/>
      <c r="G68" s="10"/>
      <c r="H68" s="69"/>
      <c r="I68" s="22"/>
      <c r="J68" s="12"/>
      <c r="K68" s="69">
        <f t="shared" si="7"/>
        <v>66.00000000000001</v>
      </c>
      <c r="L68" s="69">
        <f t="shared" si="13"/>
        <v>13.200000000000003</v>
      </c>
      <c r="M68" s="69">
        <f t="shared" si="8"/>
        <v>13.200000000000003</v>
      </c>
      <c r="N68" s="69">
        <f t="shared" si="9"/>
        <v>13.200000000000003</v>
      </c>
      <c r="O68" s="12">
        <v>3</v>
      </c>
      <c r="P68" s="71">
        <v>3</v>
      </c>
      <c r="Q68" s="122">
        <f t="shared" si="12"/>
        <v>110.00000000000001</v>
      </c>
      <c r="R68" s="22"/>
    </row>
    <row r="69" spans="1:18" ht="12.75">
      <c r="A69" s="5"/>
      <c r="B69" s="5" t="s">
        <v>17</v>
      </c>
      <c r="C69" s="8">
        <v>37955</v>
      </c>
      <c r="D69" s="71"/>
      <c r="E69" s="71"/>
      <c r="F69" s="71"/>
      <c r="G69" s="10"/>
      <c r="H69" s="69"/>
      <c r="I69" s="22"/>
      <c r="J69" s="12"/>
      <c r="K69" s="69">
        <f t="shared" si="7"/>
        <v>66.00000000000001</v>
      </c>
      <c r="L69" s="69">
        <f t="shared" si="13"/>
        <v>13.200000000000003</v>
      </c>
      <c r="M69" s="69">
        <f t="shared" si="8"/>
        <v>13.200000000000003</v>
      </c>
      <c r="N69" s="69">
        <f t="shared" si="9"/>
        <v>13.200000000000003</v>
      </c>
      <c r="O69" s="12">
        <v>3</v>
      </c>
      <c r="P69" s="71">
        <v>3</v>
      </c>
      <c r="Q69" s="122">
        <f t="shared" si="12"/>
        <v>110.00000000000001</v>
      </c>
      <c r="R69" s="22"/>
    </row>
    <row r="70" spans="1:18" ht="12.75">
      <c r="A70" s="5"/>
      <c r="B70" s="5" t="s">
        <v>18</v>
      </c>
      <c r="C70" s="8">
        <v>37956</v>
      </c>
      <c r="D70" s="71"/>
      <c r="E70" s="71"/>
      <c r="F70" s="71"/>
      <c r="G70" s="10"/>
      <c r="H70" s="69"/>
      <c r="I70" s="22"/>
      <c r="J70" s="12"/>
      <c r="K70" s="69">
        <f t="shared" si="7"/>
        <v>66.00000000000001</v>
      </c>
      <c r="L70" s="69">
        <f t="shared" si="13"/>
        <v>13.200000000000003</v>
      </c>
      <c r="M70" s="69">
        <f t="shared" si="8"/>
        <v>13.200000000000003</v>
      </c>
      <c r="N70" s="69">
        <f t="shared" si="9"/>
        <v>13.200000000000003</v>
      </c>
      <c r="O70" s="12">
        <v>3</v>
      </c>
      <c r="P70" s="71">
        <v>3</v>
      </c>
      <c r="Q70" s="122">
        <f t="shared" si="12"/>
        <v>110.00000000000001</v>
      </c>
      <c r="R70" s="22"/>
    </row>
    <row r="71" spans="1:18" ht="12.75">
      <c r="A71" s="5"/>
      <c r="B71" s="5" t="s">
        <v>19</v>
      </c>
      <c r="C71" s="8">
        <v>37957</v>
      </c>
      <c r="D71" s="71"/>
      <c r="E71" s="71"/>
      <c r="F71" s="71"/>
      <c r="G71" s="10"/>
      <c r="H71" s="69"/>
      <c r="I71" s="22"/>
      <c r="J71" s="12"/>
      <c r="K71" s="69">
        <f t="shared" si="7"/>
        <v>66.00000000000001</v>
      </c>
      <c r="L71" s="69">
        <f t="shared" si="13"/>
        <v>13.200000000000003</v>
      </c>
      <c r="M71" s="69">
        <f t="shared" si="8"/>
        <v>13.200000000000003</v>
      </c>
      <c r="N71" s="69">
        <f t="shared" si="9"/>
        <v>13.200000000000003</v>
      </c>
      <c r="O71" s="12">
        <v>3</v>
      </c>
      <c r="P71" s="71">
        <v>3</v>
      </c>
      <c r="Q71" s="122">
        <f t="shared" si="12"/>
        <v>110.00000000000001</v>
      </c>
      <c r="R71" s="22"/>
    </row>
    <row r="72" spans="1:18" ht="12.75">
      <c r="A72" s="5"/>
      <c r="B72" s="5" t="s">
        <v>20</v>
      </c>
      <c r="C72" s="8">
        <v>37958</v>
      </c>
      <c r="D72" s="71"/>
      <c r="E72" s="71"/>
      <c r="F72" s="71"/>
      <c r="G72" s="10"/>
      <c r="H72" s="69"/>
      <c r="I72" s="22"/>
      <c r="J72" s="12"/>
      <c r="K72" s="69">
        <f t="shared" si="7"/>
        <v>66.00000000000001</v>
      </c>
      <c r="L72" s="69">
        <f t="shared" si="13"/>
        <v>13.200000000000003</v>
      </c>
      <c r="M72" s="69">
        <f t="shared" si="8"/>
        <v>13.200000000000003</v>
      </c>
      <c r="N72" s="69">
        <f t="shared" si="9"/>
        <v>13.200000000000003</v>
      </c>
      <c r="O72" s="12">
        <v>3</v>
      </c>
      <c r="P72" s="71">
        <v>3</v>
      </c>
      <c r="Q72" s="122">
        <f t="shared" si="12"/>
        <v>110.00000000000001</v>
      </c>
      <c r="R72" s="22"/>
    </row>
    <row r="73" spans="1:18" ht="12.75">
      <c r="A73" s="5"/>
      <c r="B73" s="5" t="s">
        <v>21</v>
      </c>
      <c r="C73" s="8">
        <v>37959</v>
      </c>
      <c r="D73" s="71"/>
      <c r="E73" s="71"/>
      <c r="F73" s="71"/>
      <c r="G73" s="10"/>
      <c r="H73" s="69"/>
      <c r="I73" s="22"/>
      <c r="J73" s="12"/>
      <c r="K73" s="69">
        <f t="shared" si="7"/>
        <v>66.00000000000001</v>
      </c>
      <c r="L73" s="69">
        <f t="shared" si="13"/>
        <v>13.200000000000003</v>
      </c>
      <c r="M73" s="69">
        <f t="shared" si="8"/>
        <v>13.200000000000003</v>
      </c>
      <c r="N73" s="69">
        <f t="shared" si="9"/>
        <v>13.200000000000003</v>
      </c>
      <c r="O73" s="12">
        <v>3</v>
      </c>
      <c r="P73" s="71">
        <v>3</v>
      </c>
      <c r="Q73" s="122">
        <f t="shared" si="12"/>
        <v>110.00000000000001</v>
      </c>
      <c r="R73" s="22"/>
    </row>
    <row r="74" spans="1:18" ht="12.75">
      <c r="A74" s="5"/>
      <c r="B74" s="53" t="s">
        <v>16</v>
      </c>
      <c r="C74" s="6">
        <v>37960</v>
      </c>
      <c r="D74" s="70">
        <f>($D$4*I74)/100</f>
        <v>198.00000000000003</v>
      </c>
      <c r="E74" s="70">
        <f>($E$4*I74)/100</f>
        <v>55.00000000000001</v>
      </c>
      <c r="F74" s="70">
        <f>($F$4*I74)/100</f>
        <v>27.500000000000004</v>
      </c>
      <c r="G74" s="54"/>
      <c r="H74" s="70">
        <v>3</v>
      </c>
      <c r="I74" s="55">
        <f>I18*1.1</f>
        <v>110.00000000000001</v>
      </c>
      <c r="J74" s="54"/>
      <c r="K74" s="70">
        <f t="shared" si="7"/>
        <v>66.00000000000001</v>
      </c>
      <c r="L74" s="70">
        <f t="shared" si="13"/>
        <v>13.200000000000003</v>
      </c>
      <c r="M74" s="70">
        <f t="shared" si="8"/>
        <v>13.200000000000003</v>
      </c>
      <c r="N74" s="70">
        <f t="shared" si="9"/>
        <v>13.200000000000003</v>
      </c>
      <c r="O74" s="54">
        <v>3</v>
      </c>
      <c r="P74" s="70">
        <v>3</v>
      </c>
      <c r="Q74" s="123">
        <f t="shared" si="12"/>
        <v>110.00000000000001</v>
      </c>
      <c r="R74" s="22"/>
    </row>
    <row r="75" spans="1:18" ht="12.75">
      <c r="A75" s="5"/>
      <c r="B75" s="5" t="s">
        <v>6</v>
      </c>
      <c r="C75" s="8">
        <v>37961</v>
      </c>
      <c r="D75" s="71"/>
      <c r="E75" s="71"/>
      <c r="F75" s="71"/>
      <c r="G75" s="10"/>
      <c r="H75" s="69"/>
      <c r="I75" s="22"/>
      <c r="J75" s="12"/>
      <c r="K75" s="69">
        <f t="shared" si="7"/>
        <v>66.00000000000001</v>
      </c>
      <c r="L75" s="69">
        <f t="shared" si="13"/>
        <v>13.200000000000003</v>
      </c>
      <c r="M75" s="69">
        <f t="shared" si="8"/>
        <v>13.200000000000003</v>
      </c>
      <c r="N75" s="69">
        <f t="shared" si="9"/>
        <v>13.200000000000003</v>
      </c>
      <c r="O75" s="12">
        <v>3</v>
      </c>
      <c r="P75" s="71">
        <v>3</v>
      </c>
      <c r="Q75" s="122">
        <f t="shared" si="12"/>
        <v>110.00000000000001</v>
      </c>
      <c r="R75" s="22"/>
    </row>
    <row r="76" spans="1:18" ht="12.75">
      <c r="A76" s="5"/>
      <c r="B76" s="5" t="s">
        <v>17</v>
      </c>
      <c r="C76" s="8">
        <v>37962</v>
      </c>
      <c r="D76" s="71"/>
      <c r="E76" s="71"/>
      <c r="F76" s="71"/>
      <c r="G76" s="10"/>
      <c r="H76" s="69"/>
      <c r="I76" s="22"/>
      <c r="J76" s="12"/>
      <c r="K76" s="69">
        <f t="shared" si="7"/>
        <v>66.00000000000001</v>
      </c>
      <c r="L76" s="69">
        <f t="shared" si="13"/>
        <v>13.200000000000003</v>
      </c>
      <c r="M76" s="69">
        <f t="shared" si="8"/>
        <v>13.200000000000003</v>
      </c>
      <c r="N76" s="69">
        <f t="shared" si="9"/>
        <v>13.200000000000003</v>
      </c>
      <c r="O76" s="12">
        <v>3</v>
      </c>
      <c r="P76" s="71">
        <v>3</v>
      </c>
      <c r="Q76" s="122">
        <f t="shared" si="12"/>
        <v>110.00000000000001</v>
      </c>
      <c r="R76" s="22"/>
    </row>
    <row r="77" spans="1:18" ht="12.75">
      <c r="A77" s="5"/>
      <c r="B77" s="5" t="s">
        <v>18</v>
      </c>
      <c r="C77" s="8">
        <v>37963</v>
      </c>
      <c r="D77" s="71"/>
      <c r="E77" s="71"/>
      <c r="F77" s="71"/>
      <c r="G77" s="10"/>
      <c r="H77" s="69"/>
      <c r="I77" s="22"/>
      <c r="J77" s="12"/>
      <c r="K77" s="69">
        <f t="shared" si="7"/>
        <v>66.00000000000001</v>
      </c>
      <c r="L77" s="69">
        <f t="shared" si="13"/>
        <v>13.200000000000003</v>
      </c>
      <c r="M77" s="69">
        <f t="shared" si="8"/>
        <v>13.200000000000003</v>
      </c>
      <c r="N77" s="69">
        <f t="shared" si="9"/>
        <v>13.200000000000003</v>
      </c>
      <c r="O77" s="12">
        <v>3</v>
      </c>
      <c r="P77" s="71">
        <v>3</v>
      </c>
      <c r="Q77" s="122">
        <f t="shared" si="12"/>
        <v>110.00000000000001</v>
      </c>
      <c r="R77" s="22"/>
    </row>
    <row r="78" spans="1:18" ht="12.75">
      <c r="A78" s="5"/>
      <c r="B78" s="5" t="s">
        <v>19</v>
      </c>
      <c r="C78" s="8">
        <v>37964</v>
      </c>
      <c r="D78" s="71"/>
      <c r="E78" s="71"/>
      <c r="F78" s="71"/>
      <c r="G78" s="10"/>
      <c r="H78" s="69"/>
      <c r="I78" s="22"/>
      <c r="J78" s="12"/>
      <c r="K78" s="69">
        <f t="shared" si="7"/>
        <v>66.00000000000001</v>
      </c>
      <c r="L78" s="69">
        <f t="shared" si="13"/>
        <v>13.200000000000003</v>
      </c>
      <c r="M78" s="69">
        <f t="shared" si="8"/>
        <v>13.200000000000003</v>
      </c>
      <c r="N78" s="69">
        <f t="shared" si="9"/>
        <v>13.200000000000003</v>
      </c>
      <c r="O78" s="12">
        <v>3</v>
      </c>
      <c r="P78" s="71">
        <v>3</v>
      </c>
      <c r="Q78" s="122">
        <f t="shared" si="12"/>
        <v>110.00000000000001</v>
      </c>
      <c r="R78" s="22"/>
    </row>
    <row r="79" spans="1:18" ht="12.75">
      <c r="A79" s="5"/>
      <c r="B79" s="5" t="s">
        <v>20</v>
      </c>
      <c r="C79" s="8">
        <v>37965</v>
      </c>
      <c r="D79" s="71"/>
      <c r="E79" s="71"/>
      <c r="F79" s="71"/>
      <c r="G79" s="10"/>
      <c r="H79" s="69"/>
      <c r="I79" s="22"/>
      <c r="J79" s="12"/>
      <c r="K79" s="69">
        <f t="shared" si="7"/>
        <v>66.00000000000001</v>
      </c>
      <c r="L79" s="69">
        <f t="shared" si="13"/>
        <v>13.200000000000003</v>
      </c>
      <c r="M79" s="69">
        <f t="shared" si="8"/>
        <v>13.200000000000003</v>
      </c>
      <c r="N79" s="69">
        <f t="shared" si="9"/>
        <v>13.200000000000003</v>
      </c>
      <c r="O79" s="12">
        <v>3</v>
      </c>
      <c r="P79" s="71">
        <v>3</v>
      </c>
      <c r="Q79" s="122">
        <f t="shared" si="12"/>
        <v>110.00000000000001</v>
      </c>
      <c r="R79" s="22"/>
    </row>
    <row r="80" spans="1:18" ht="12.75">
      <c r="A80" s="5"/>
      <c r="B80" s="5" t="s">
        <v>21</v>
      </c>
      <c r="C80" s="8">
        <v>37966</v>
      </c>
      <c r="D80" s="71"/>
      <c r="E80" s="71"/>
      <c r="F80" s="71"/>
      <c r="G80" s="10"/>
      <c r="H80" s="69"/>
      <c r="I80" s="22"/>
      <c r="J80" s="12"/>
      <c r="K80" s="69">
        <f t="shared" si="7"/>
        <v>66.00000000000001</v>
      </c>
      <c r="L80" s="69">
        <f t="shared" si="13"/>
        <v>13.200000000000003</v>
      </c>
      <c r="M80" s="69">
        <f t="shared" si="8"/>
        <v>13.200000000000003</v>
      </c>
      <c r="N80" s="69">
        <f t="shared" si="9"/>
        <v>13.200000000000003</v>
      </c>
      <c r="O80" s="12">
        <v>3</v>
      </c>
      <c r="P80" s="71">
        <v>3</v>
      </c>
      <c r="Q80" s="122">
        <f t="shared" si="12"/>
        <v>110.00000000000001</v>
      </c>
      <c r="R80" s="22"/>
    </row>
    <row r="81" spans="1:18" ht="12.75">
      <c r="A81" s="5"/>
      <c r="B81" s="53" t="s">
        <v>16</v>
      </c>
      <c r="C81" s="6">
        <v>37967</v>
      </c>
      <c r="D81" s="70">
        <f>($D$4*I81)/100</f>
        <v>198.00000000000003</v>
      </c>
      <c r="E81" s="70">
        <f>($E$4*I81)/100</f>
        <v>55.00000000000001</v>
      </c>
      <c r="F81" s="70">
        <f>($F$4*I81)/100</f>
        <v>27.500000000000004</v>
      </c>
      <c r="G81" s="54"/>
      <c r="H81" s="70">
        <v>2</v>
      </c>
      <c r="I81" s="55">
        <f>I25*1.1</f>
        <v>110.00000000000001</v>
      </c>
      <c r="J81" s="54">
        <v>400</v>
      </c>
      <c r="K81" s="70">
        <f t="shared" si="7"/>
        <v>66.00000000000001</v>
      </c>
      <c r="L81" s="70">
        <f t="shared" si="13"/>
        <v>13.200000000000003</v>
      </c>
      <c r="M81" s="70">
        <f t="shared" si="8"/>
        <v>13.200000000000003</v>
      </c>
      <c r="N81" s="70">
        <f t="shared" si="9"/>
        <v>13.200000000000003</v>
      </c>
      <c r="O81" s="54">
        <v>3</v>
      </c>
      <c r="P81" s="70">
        <v>3</v>
      </c>
      <c r="Q81" s="123">
        <f t="shared" si="12"/>
        <v>110.00000000000001</v>
      </c>
      <c r="R81" s="22"/>
    </row>
    <row r="82" spans="1:18" ht="12.75">
      <c r="A82" s="5"/>
      <c r="B82" s="5" t="s">
        <v>6</v>
      </c>
      <c r="C82" s="8">
        <v>37968</v>
      </c>
      <c r="D82" s="71"/>
      <c r="E82" s="71"/>
      <c r="F82" s="71"/>
      <c r="G82" s="10"/>
      <c r="H82" s="69"/>
      <c r="I82" s="22"/>
      <c r="J82" s="12"/>
      <c r="K82" s="69">
        <f t="shared" si="7"/>
        <v>66.00000000000001</v>
      </c>
      <c r="L82" s="69">
        <f t="shared" si="13"/>
        <v>13.200000000000003</v>
      </c>
      <c r="M82" s="69">
        <f t="shared" si="8"/>
        <v>13.200000000000003</v>
      </c>
      <c r="N82" s="69">
        <f t="shared" si="9"/>
        <v>13.200000000000003</v>
      </c>
      <c r="O82" s="12">
        <v>3</v>
      </c>
      <c r="P82" s="71">
        <v>3</v>
      </c>
      <c r="Q82" s="122">
        <f t="shared" si="12"/>
        <v>110.00000000000001</v>
      </c>
      <c r="R82" s="22"/>
    </row>
    <row r="83" spans="1:18" ht="12.75">
      <c r="A83" s="5"/>
      <c r="B83" s="5" t="s">
        <v>17</v>
      </c>
      <c r="C83" s="8">
        <v>37969</v>
      </c>
      <c r="D83" s="71"/>
      <c r="E83" s="71"/>
      <c r="F83" s="71"/>
      <c r="G83" s="10"/>
      <c r="H83" s="69"/>
      <c r="I83" s="23"/>
      <c r="J83" s="12"/>
      <c r="K83" s="69">
        <f t="shared" si="7"/>
        <v>66.00000000000001</v>
      </c>
      <c r="L83" s="69">
        <f t="shared" si="13"/>
        <v>13.200000000000003</v>
      </c>
      <c r="M83" s="69">
        <f t="shared" si="8"/>
        <v>13.200000000000003</v>
      </c>
      <c r="N83" s="69">
        <f t="shared" si="9"/>
        <v>13.200000000000003</v>
      </c>
      <c r="O83" s="12">
        <v>3</v>
      </c>
      <c r="P83" s="71">
        <v>3</v>
      </c>
      <c r="Q83" s="122">
        <f t="shared" si="12"/>
        <v>110.00000000000001</v>
      </c>
      <c r="R83" s="22"/>
    </row>
    <row r="84" spans="1:18" ht="12.75">
      <c r="A84" s="5"/>
      <c r="B84" s="5" t="s">
        <v>18</v>
      </c>
      <c r="C84" s="8">
        <v>37970</v>
      </c>
      <c r="D84" s="71"/>
      <c r="E84" s="71"/>
      <c r="F84" s="71"/>
      <c r="G84" s="12"/>
      <c r="H84" s="69"/>
      <c r="I84" s="23"/>
      <c r="J84" s="12"/>
      <c r="K84" s="69">
        <f t="shared" si="7"/>
        <v>66.00000000000001</v>
      </c>
      <c r="L84" s="69">
        <f t="shared" si="13"/>
        <v>13.200000000000003</v>
      </c>
      <c r="M84" s="69">
        <f t="shared" si="8"/>
        <v>13.200000000000003</v>
      </c>
      <c r="N84" s="69">
        <f t="shared" si="9"/>
        <v>13.200000000000003</v>
      </c>
      <c r="O84" s="12">
        <v>3</v>
      </c>
      <c r="P84" s="71">
        <v>3</v>
      </c>
      <c r="Q84" s="122">
        <f t="shared" si="12"/>
        <v>110.00000000000001</v>
      </c>
      <c r="R84" s="22"/>
    </row>
    <row r="85" spans="1:18" ht="12.75">
      <c r="A85" s="5"/>
      <c r="B85" s="5" t="s">
        <v>19</v>
      </c>
      <c r="C85" s="8">
        <v>37971</v>
      </c>
      <c r="D85" s="71"/>
      <c r="E85" s="71"/>
      <c r="F85" s="71"/>
      <c r="G85" s="12"/>
      <c r="H85" s="69"/>
      <c r="I85" s="23"/>
      <c r="J85" s="12"/>
      <c r="K85" s="69">
        <f t="shared" si="7"/>
        <v>66.00000000000001</v>
      </c>
      <c r="L85" s="69">
        <f t="shared" si="13"/>
        <v>13.200000000000003</v>
      </c>
      <c r="M85" s="69">
        <f t="shared" si="8"/>
        <v>13.200000000000003</v>
      </c>
      <c r="N85" s="69">
        <f t="shared" si="9"/>
        <v>13.200000000000003</v>
      </c>
      <c r="O85" s="12">
        <v>3</v>
      </c>
      <c r="P85" s="71">
        <v>3</v>
      </c>
      <c r="Q85" s="122">
        <f t="shared" si="12"/>
        <v>110.00000000000001</v>
      </c>
      <c r="R85" s="22"/>
    </row>
    <row r="86" spans="1:18" ht="12.75">
      <c r="A86" s="5"/>
      <c r="B86" s="5" t="s">
        <v>20</v>
      </c>
      <c r="C86" s="8">
        <v>37972</v>
      </c>
      <c r="D86" s="71"/>
      <c r="E86" s="71"/>
      <c r="F86" s="71"/>
      <c r="G86" s="12"/>
      <c r="H86" s="69"/>
      <c r="I86" s="23"/>
      <c r="J86" s="12"/>
      <c r="K86" s="69">
        <f t="shared" si="7"/>
        <v>66.00000000000001</v>
      </c>
      <c r="L86" s="69">
        <f t="shared" si="13"/>
        <v>13.200000000000003</v>
      </c>
      <c r="M86" s="69">
        <f t="shared" si="8"/>
        <v>13.200000000000003</v>
      </c>
      <c r="N86" s="69">
        <f t="shared" si="9"/>
        <v>13.200000000000003</v>
      </c>
      <c r="O86" s="12">
        <v>3</v>
      </c>
      <c r="P86" s="71">
        <v>3</v>
      </c>
      <c r="Q86" s="122">
        <f t="shared" si="12"/>
        <v>110.00000000000001</v>
      </c>
      <c r="R86" s="22"/>
    </row>
    <row r="87" spans="1:18" ht="12.75">
      <c r="A87" s="5"/>
      <c r="B87" s="5" t="s">
        <v>21</v>
      </c>
      <c r="C87" s="8">
        <v>37973</v>
      </c>
      <c r="D87" s="71"/>
      <c r="E87" s="71"/>
      <c r="F87" s="71"/>
      <c r="G87" s="12"/>
      <c r="H87" s="69"/>
      <c r="I87" s="23"/>
      <c r="J87" s="12"/>
      <c r="K87" s="69">
        <f t="shared" si="7"/>
        <v>66.00000000000001</v>
      </c>
      <c r="L87" s="69">
        <f t="shared" si="13"/>
        <v>13.200000000000003</v>
      </c>
      <c r="M87" s="69">
        <f t="shared" si="8"/>
        <v>13.200000000000003</v>
      </c>
      <c r="N87" s="69">
        <f t="shared" si="9"/>
        <v>13.200000000000003</v>
      </c>
      <c r="O87" s="12">
        <v>3</v>
      </c>
      <c r="P87" s="71">
        <v>3</v>
      </c>
      <c r="Q87" s="122">
        <f t="shared" si="12"/>
        <v>110.00000000000001</v>
      </c>
      <c r="R87" s="22"/>
    </row>
    <row r="88" spans="1:18" ht="12.75">
      <c r="A88" s="5"/>
      <c r="B88" s="9" t="s">
        <v>16</v>
      </c>
      <c r="C88" s="7">
        <v>37974</v>
      </c>
      <c r="D88" s="68">
        <f>($D$4*I88)/100</f>
        <v>206.99999999999997</v>
      </c>
      <c r="E88" s="68">
        <f>($E$4*I88)/100</f>
        <v>57.49999999999999</v>
      </c>
      <c r="F88" s="68">
        <f>($F$4*I88)/100</f>
        <v>28.749999999999996</v>
      </c>
      <c r="G88" s="11"/>
      <c r="H88" s="68">
        <v>2</v>
      </c>
      <c r="I88" s="15">
        <f>I4*1.15</f>
        <v>114.99999999999999</v>
      </c>
      <c r="J88" s="11">
        <v>400</v>
      </c>
      <c r="K88" s="68">
        <f t="shared" si="7"/>
        <v>68.99999999999999</v>
      </c>
      <c r="L88" s="68">
        <f>($L$4*Q88)/100</f>
        <v>13.799999999999997</v>
      </c>
      <c r="M88" s="68">
        <f t="shared" si="8"/>
        <v>13.799999999999997</v>
      </c>
      <c r="N88" s="68">
        <f t="shared" si="9"/>
        <v>13.799999999999997</v>
      </c>
      <c r="O88" s="83">
        <v>3</v>
      </c>
      <c r="P88" s="68">
        <v>3</v>
      </c>
      <c r="Q88" s="119">
        <f aca="true" t="shared" si="14" ref="Q88:Q115">Q4*1.15</f>
        <v>114.99999999999999</v>
      </c>
      <c r="R88" s="131"/>
    </row>
    <row r="89" spans="1:18" ht="12.75">
      <c r="A89" s="5"/>
      <c r="B89" s="5" t="s">
        <v>6</v>
      </c>
      <c r="C89" s="8">
        <v>37975</v>
      </c>
      <c r="D89" s="71"/>
      <c r="E89" s="71"/>
      <c r="F89" s="71"/>
      <c r="G89" s="10"/>
      <c r="H89" s="69"/>
      <c r="I89" s="23"/>
      <c r="J89" s="10"/>
      <c r="K89" s="69">
        <f t="shared" si="7"/>
        <v>68.99999999999999</v>
      </c>
      <c r="L89" s="69">
        <f aca="true" t="shared" si="15" ref="L89:L115">($L$5*Q89)/100</f>
        <v>13.799999999999997</v>
      </c>
      <c r="M89" s="69">
        <f t="shared" si="8"/>
        <v>13.799999999999997</v>
      </c>
      <c r="N89" s="69">
        <f t="shared" si="9"/>
        <v>13.799999999999997</v>
      </c>
      <c r="O89" s="10">
        <v>3</v>
      </c>
      <c r="P89" s="71">
        <v>3</v>
      </c>
      <c r="Q89" s="122">
        <f t="shared" si="14"/>
        <v>114.99999999999999</v>
      </c>
      <c r="R89" s="22"/>
    </row>
    <row r="90" spans="1:18" ht="12.75">
      <c r="A90" s="5"/>
      <c r="B90" s="5" t="s">
        <v>17</v>
      </c>
      <c r="C90" s="8">
        <v>37976</v>
      </c>
      <c r="D90" s="71"/>
      <c r="E90" s="71"/>
      <c r="F90" s="71"/>
      <c r="G90" s="10"/>
      <c r="H90" s="69"/>
      <c r="I90" s="23"/>
      <c r="J90" s="10"/>
      <c r="K90" s="69">
        <f t="shared" si="7"/>
        <v>68.99999999999999</v>
      </c>
      <c r="L90" s="69">
        <f t="shared" si="15"/>
        <v>13.799999999999997</v>
      </c>
      <c r="M90" s="69">
        <f t="shared" si="8"/>
        <v>13.799999999999997</v>
      </c>
      <c r="N90" s="69">
        <f t="shared" si="9"/>
        <v>13.799999999999997</v>
      </c>
      <c r="O90" s="10">
        <v>3</v>
      </c>
      <c r="P90" s="71">
        <v>3</v>
      </c>
      <c r="Q90" s="122">
        <f t="shared" si="14"/>
        <v>114.99999999999999</v>
      </c>
      <c r="R90" s="22"/>
    </row>
    <row r="91" spans="1:18" ht="12.75">
      <c r="A91" s="5"/>
      <c r="B91" s="5" t="s">
        <v>18</v>
      </c>
      <c r="C91" s="8">
        <v>37977</v>
      </c>
      <c r="D91" s="71"/>
      <c r="E91" s="71"/>
      <c r="F91" s="71"/>
      <c r="G91" s="10"/>
      <c r="H91" s="69"/>
      <c r="I91" s="23"/>
      <c r="J91" s="10"/>
      <c r="K91" s="69">
        <f t="shared" si="7"/>
        <v>68.99999999999999</v>
      </c>
      <c r="L91" s="69">
        <f t="shared" si="15"/>
        <v>13.799999999999997</v>
      </c>
      <c r="M91" s="69">
        <f t="shared" si="8"/>
        <v>13.799999999999997</v>
      </c>
      <c r="N91" s="69">
        <f t="shared" si="9"/>
        <v>13.799999999999997</v>
      </c>
      <c r="O91" s="10">
        <v>3</v>
      </c>
      <c r="P91" s="71">
        <v>3</v>
      </c>
      <c r="Q91" s="122">
        <f t="shared" si="14"/>
        <v>114.99999999999999</v>
      </c>
      <c r="R91" s="22"/>
    </row>
    <row r="92" spans="1:18" ht="12.75">
      <c r="A92" s="5"/>
      <c r="B92" s="5" t="s">
        <v>19</v>
      </c>
      <c r="C92" s="8">
        <v>37978</v>
      </c>
      <c r="D92" s="71"/>
      <c r="E92" s="71"/>
      <c r="F92" s="71"/>
      <c r="G92" s="10"/>
      <c r="H92" s="69"/>
      <c r="I92" s="23"/>
      <c r="J92" s="10"/>
      <c r="K92" s="69">
        <f t="shared" si="7"/>
        <v>68.99999999999999</v>
      </c>
      <c r="L92" s="69">
        <f t="shared" si="15"/>
        <v>13.799999999999997</v>
      </c>
      <c r="M92" s="69">
        <f t="shared" si="8"/>
        <v>13.799999999999997</v>
      </c>
      <c r="N92" s="69">
        <f t="shared" si="9"/>
        <v>13.799999999999997</v>
      </c>
      <c r="O92" s="10">
        <v>3</v>
      </c>
      <c r="P92" s="71">
        <v>3</v>
      </c>
      <c r="Q92" s="122">
        <f t="shared" si="14"/>
        <v>114.99999999999999</v>
      </c>
      <c r="R92" s="22"/>
    </row>
    <row r="93" spans="1:18" ht="12.75">
      <c r="A93" s="5"/>
      <c r="B93" s="5" t="s">
        <v>20</v>
      </c>
      <c r="C93" s="8">
        <v>37979</v>
      </c>
      <c r="D93" s="71"/>
      <c r="E93" s="71"/>
      <c r="F93" s="71"/>
      <c r="G93" s="10"/>
      <c r="H93" s="69"/>
      <c r="I93" s="23"/>
      <c r="J93" s="10"/>
      <c r="K93" s="69">
        <f t="shared" si="7"/>
        <v>68.99999999999999</v>
      </c>
      <c r="L93" s="69">
        <f t="shared" si="15"/>
        <v>13.799999999999997</v>
      </c>
      <c r="M93" s="69">
        <f t="shared" si="8"/>
        <v>13.799999999999997</v>
      </c>
      <c r="N93" s="69">
        <f t="shared" si="9"/>
        <v>13.799999999999997</v>
      </c>
      <c r="O93" s="10">
        <v>3</v>
      </c>
      <c r="P93" s="71">
        <v>3</v>
      </c>
      <c r="Q93" s="122">
        <f t="shared" si="14"/>
        <v>114.99999999999999</v>
      </c>
      <c r="R93" s="22"/>
    </row>
    <row r="94" spans="1:18" ht="12.75">
      <c r="A94" s="5"/>
      <c r="B94" s="5" t="s">
        <v>21</v>
      </c>
      <c r="C94" s="8">
        <v>37980</v>
      </c>
      <c r="D94" s="71"/>
      <c r="E94" s="71"/>
      <c r="F94" s="71"/>
      <c r="G94" s="10"/>
      <c r="H94" s="69"/>
      <c r="I94" s="23"/>
      <c r="J94" s="10"/>
      <c r="K94" s="69">
        <f t="shared" si="7"/>
        <v>68.99999999999999</v>
      </c>
      <c r="L94" s="69">
        <f t="shared" si="15"/>
        <v>13.799999999999997</v>
      </c>
      <c r="M94" s="69">
        <f t="shared" si="8"/>
        <v>13.799999999999997</v>
      </c>
      <c r="N94" s="69">
        <f t="shared" si="9"/>
        <v>13.799999999999997</v>
      </c>
      <c r="O94" s="10">
        <v>3</v>
      </c>
      <c r="P94" s="71">
        <v>3</v>
      </c>
      <c r="Q94" s="122">
        <f t="shared" si="14"/>
        <v>114.99999999999999</v>
      </c>
      <c r="R94" s="22"/>
    </row>
    <row r="95" spans="1:18" ht="12.75">
      <c r="A95" s="5"/>
      <c r="B95" s="53" t="s">
        <v>16</v>
      </c>
      <c r="C95" s="6">
        <v>37981</v>
      </c>
      <c r="D95" s="70">
        <f>($D$4*I95)/100</f>
        <v>206.99999999999997</v>
      </c>
      <c r="E95" s="70">
        <f>($E$4*I95)/100</f>
        <v>57.49999999999999</v>
      </c>
      <c r="F95" s="70">
        <f>($F$4*I95)/100</f>
        <v>28.749999999999996</v>
      </c>
      <c r="G95" s="54"/>
      <c r="H95" s="70">
        <v>2</v>
      </c>
      <c r="I95" s="55">
        <f>I11*1.15</f>
        <v>114.99999999999999</v>
      </c>
      <c r="J95" s="54">
        <v>400</v>
      </c>
      <c r="K95" s="70">
        <f t="shared" si="7"/>
        <v>68.99999999999999</v>
      </c>
      <c r="L95" s="70">
        <f t="shared" si="15"/>
        <v>13.799999999999997</v>
      </c>
      <c r="M95" s="70">
        <f t="shared" si="8"/>
        <v>13.799999999999997</v>
      </c>
      <c r="N95" s="70">
        <f t="shared" si="9"/>
        <v>13.799999999999997</v>
      </c>
      <c r="O95" s="54">
        <v>3</v>
      </c>
      <c r="P95" s="70">
        <v>3</v>
      </c>
      <c r="Q95" s="123">
        <f t="shared" si="14"/>
        <v>114.99999999999999</v>
      </c>
      <c r="R95" s="22"/>
    </row>
    <row r="96" spans="1:18" ht="12.75">
      <c r="A96" s="5"/>
      <c r="B96" s="5" t="s">
        <v>6</v>
      </c>
      <c r="C96" s="8">
        <v>37982</v>
      </c>
      <c r="D96" s="71"/>
      <c r="E96" s="71"/>
      <c r="F96" s="71"/>
      <c r="G96" s="10"/>
      <c r="H96" s="69"/>
      <c r="I96" s="22"/>
      <c r="J96" s="12"/>
      <c r="K96" s="69">
        <f aca="true" t="shared" si="16" ref="K96:K159">($K$4*Q96)/100</f>
        <v>68.99999999999999</v>
      </c>
      <c r="L96" s="69">
        <f t="shared" si="15"/>
        <v>13.799999999999997</v>
      </c>
      <c r="M96" s="69">
        <f aca="true" t="shared" si="17" ref="M96:M159">($M$4*Q96)/100</f>
        <v>13.799999999999997</v>
      </c>
      <c r="N96" s="69">
        <f aca="true" t="shared" si="18" ref="N96:N159">($N$4*Q96)/100</f>
        <v>13.799999999999997</v>
      </c>
      <c r="O96" s="12">
        <v>3</v>
      </c>
      <c r="P96" s="71">
        <v>3</v>
      </c>
      <c r="Q96" s="122">
        <f t="shared" si="14"/>
        <v>114.99999999999999</v>
      </c>
      <c r="R96" s="22"/>
    </row>
    <row r="97" spans="1:18" ht="12.75">
      <c r="A97" s="5"/>
      <c r="B97" s="5" t="s">
        <v>17</v>
      </c>
      <c r="C97" s="8">
        <v>37983</v>
      </c>
      <c r="D97" s="71"/>
      <c r="E97" s="71"/>
      <c r="F97" s="71"/>
      <c r="G97" s="10"/>
      <c r="H97" s="69"/>
      <c r="I97" s="22"/>
      <c r="J97" s="12"/>
      <c r="K97" s="69">
        <f t="shared" si="16"/>
        <v>68.99999999999999</v>
      </c>
      <c r="L97" s="69">
        <f t="shared" si="15"/>
        <v>13.799999999999997</v>
      </c>
      <c r="M97" s="69">
        <f t="shared" si="17"/>
        <v>13.799999999999997</v>
      </c>
      <c r="N97" s="69">
        <f t="shared" si="18"/>
        <v>13.799999999999997</v>
      </c>
      <c r="O97" s="12">
        <v>3</v>
      </c>
      <c r="P97" s="71">
        <v>3</v>
      </c>
      <c r="Q97" s="122">
        <f t="shared" si="14"/>
        <v>114.99999999999999</v>
      </c>
      <c r="R97" s="22"/>
    </row>
    <row r="98" spans="1:18" ht="12.75">
      <c r="A98" s="5"/>
      <c r="B98" s="5" t="s">
        <v>18</v>
      </c>
      <c r="C98" s="8">
        <v>37984</v>
      </c>
      <c r="D98" s="71"/>
      <c r="E98" s="71"/>
      <c r="F98" s="71"/>
      <c r="G98" s="10"/>
      <c r="H98" s="69"/>
      <c r="I98" s="22"/>
      <c r="J98" s="12"/>
      <c r="K98" s="69">
        <f t="shared" si="16"/>
        <v>68.99999999999999</v>
      </c>
      <c r="L98" s="69">
        <f t="shared" si="15"/>
        <v>13.799999999999997</v>
      </c>
      <c r="M98" s="69">
        <f t="shared" si="17"/>
        <v>13.799999999999997</v>
      </c>
      <c r="N98" s="69">
        <f t="shared" si="18"/>
        <v>13.799999999999997</v>
      </c>
      <c r="O98" s="12">
        <v>3</v>
      </c>
      <c r="P98" s="71">
        <v>3</v>
      </c>
      <c r="Q98" s="122">
        <f t="shared" si="14"/>
        <v>114.99999999999999</v>
      </c>
      <c r="R98" s="22"/>
    </row>
    <row r="99" spans="1:18" ht="12.75">
      <c r="A99" s="5"/>
      <c r="B99" s="5" t="s">
        <v>19</v>
      </c>
      <c r="C99" s="8">
        <v>37985</v>
      </c>
      <c r="D99" s="71"/>
      <c r="E99" s="71"/>
      <c r="F99" s="71"/>
      <c r="G99" s="10"/>
      <c r="H99" s="69"/>
      <c r="I99" s="22"/>
      <c r="J99" s="12"/>
      <c r="K99" s="69">
        <f t="shared" si="16"/>
        <v>68.99999999999999</v>
      </c>
      <c r="L99" s="69">
        <f t="shared" si="15"/>
        <v>13.799999999999997</v>
      </c>
      <c r="M99" s="69">
        <f t="shared" si="17"/>
        <v>13.799999999999997</v>
      </c>
      <c r="N99" s="69">
        <f t="shared" si="18"/>
        <v>13.799999999999997</v>
      </c>
      <c r="O99" s="12">
        <v>3</v>
      </c>
      <c r="P99" s="71">
        <v>3</v>
      </c>
      <c r="Q99" s="122">
        <f t="shared" si="14"/>
        <v>114.99999999999999</v>
      </c>
      <c r="R99" s="22"/>
    </row>
    <row r="100" spans="1:18" ht="12.75">
      <c r="A100" s="5"/>
      <c r="B100" s="5" t="s">
        <v>20</v>
      </c>
      <c r="C100" s="8">
        <v>37986</v>
      </c>
      <c r="D100" s="71"/>
      <c r="E100" s="71"/>
      <c r="F100" s="71"/>
      <c r="G100" s="10"/>
      <c r="H100" s="69"/>
      <c r="I100" s="22"/>
      <c r="J100" s="12"/>
      <c r="K100" s="69">
        <f t="shared" si="16"/>
        <v>68.99999999999999</v>
      </c>
      <c r="L100" s="69">
        <f t="shared" si="15"/>
        <v>13.799999999999997</v>
      </c>
      <c r="M100" s="69">
        <f t="shared" si="17"/>
        <v>13.799999999999997</v>
      </c>
      <c r="N100" s="69">
        <f t="shared" si="18"/>
        <v>13.799999999999997</v>
      </c>
      <c r="O100" s="12">
        <v>3</v>
      </c>
      <c r="P100" s="71">
        <v>3</v>
      </c>
      <c r="Q100" s="122">
        <f t="shared" si="14"/>
        <v>114.99999999999999</v>
      </c>
      <c r="R100" s="22"/>
    </row>
    <row r="101" spans="1:18" ht="12.75">
      <c r="A101" s="5"/>
      <c r="B101" s="5" t="s">
        <v>21</v>
      </c>
      <c r="C101" s="8">
        <v>37987</v>
      </c>
      <c r="D101" s="71"/>
      <c r="E101" s="71"/>
      <c r="F101" s="71"/>
      <c r="G101" s="10"/>
      <c r="H101" s="69"/>
      <c r="I101" s="22"/>
      <c r="J101" s="12"/>
      <c r="K101" s="69">
        <f t="shared" si="16"/>
        <v>68.99999999999999</v>
      </c>
      <c r="L101" s="69">
        <f t="shared" si="15"/>
        <v>13.799999999999997</v>
      </c>
      <c r="M101" s="69">
        <f t="shared" si="17"/>
        <v>13.799999999999997</v>
      </c>
      <c r="N101" s="69">
        <f t="shared" si="18"/>
        <v>13.799999999999997</v>
      </c>
      <c r="O101" s="12">
        <v>3</v>
      </c>
      <c r="P101" s="71">
        <v>3</v>
      </c>
      <c r="Q101" s="122">
        <f t="shared" si="14"/>
        <v>114.99999999999999</v>
      </c>
      <c r="R101" s="22"/>
    </row>
    <row r="102" spans="1:18" ht="12.75">
      <c r="A102" s="5"/>
      <c r="B102" s="53" t="s">
        <v>16</v>
      </c>
      <c r="C102" s="6">
        <v>37988</v>
      </c>
      <c r="D102" s="70">
        <f>($D$4*I102)/100</f>
        <v>206.99999999999997</v>
      </c>
      <c r="E102" s="70">
        <f>($E$4*I102)/100</f>
        <v>57.49999999999999</v>
      </c>
      <c r="F102" s="70">
        <f>($F$4*I102)/100</f>
        <v>28.749999999999996</v>
      </c>
      <c r="G102" s="54"/>
      <c r="H102" s="70">
        <v>2</v>
      </c>
      <c r="I102" s="55">
        <f>I18*1.15</f>
        <v>114.99999999999999</v>
      </c>
      <c r="J102" s="54">
        <v>400</v>
      </c>
      <c r="K102" s="70">
        <f t="shared" si="16"/>
        <v>68.99999999999999</v>
      </c>
      <c r="L102" s="70">
        <f t="shared" si="15"/>
        <v>13.799999999999997</v>
      </c>
      <c r="M102" s="70">
        <f t="shared" si="17"/>
        <v>13.799999999999997</v>
      </c>
      <c r="N102" s="70">
        <f t="shared" si="18"/>
        <v>13.799999999999997</v>
      </c>
      <c r="O102" s="54">
        <v>3</v>
      </c>
      <c r="P102" s="70">
        <v>3</v>
      </c>
      <c r="Q102" s="123">
        <f t="shared" si="14"/>
        <v>114.99999999999999</v>
      </c>
      <c r="R102" s="22"/>
    </row>
    <row r="103" spans="1:18" ht="12.75">
      <c r="A103" s="5"/>
      <c r="B103" s="5" t="s">
        <v>6</v>
      </c>
      <c r="C103" s="8">
        <v>37989</v>
      </c>
      <c r="D103" s="71"/>
      <c r="E103" s="71"/>
      <c r="F103" s="71"/>
      <c r="G103" s="10"/>
      <c r="H103" s="69"/>
      <c r="I103" s="22"/>
      <c r="J103" s="12"/>
      <c r="K103" s="69">
        <f t="shared" si="16"/>
        <v>68.99999999999999</v>
      </c>
      <c r="L103" s="69">
        <f t="shared" si="15"/>
        <v>13.799999999999997</v>
      </c>
      <c r="M103" s="69">
        <f t="shared" si="17"/>
        <v>13.799999999999997</v>
      </c>
      <c r="N103" s="69">
        <f t="shared" si="18"/>
        <v>13.799999999999997</v>
      </c>
      <c r="O103" s="12">
        <v>3</v>
      </c>
      <c r="P103" s="71">
        <v>3</v>
      </c>
      <c r="Q103" s="122">
        <f t="shared" si="14"/>
        <v>114.99999999999999</v>
      </c>
      <c r="R103" s="22"/>
    </row>
    <row r="104" spans="1:18" ht="12.75">
      <c r="A104" s="5"/>
      <c r="B104" s="5" t="s">
        <v>17</v>
      </c>
      <c r="C104" s="8">
        <v>37990</v>
      </c>
      <c r="D104" s="71"/>
      <c r="E104" s="71"/>
      <c r="F104" s="71"/>
      <c r="G104" s="10"/>
      <c r="H104" s="69"/>
      <c r="I104" s="22"/>
      <c r="J104" s="12"/>
      <c r="K104" s="69">
        <f t="shared" si="16"/>
        <v>68.99999999999999</v>
      </c>
      <c r="L104" s="69">
        <f t="shared" si="15"/>
        <v>13.799999999999997</v>
      </c>
      <c r="M104" s="69">
        <f t="shared" si="17"/>
        <v>13.799999999999997</v>
      </c>
      <c r="N104" s="69">
        <f t="shared" si="18"/>
        <v>13.799999999999997</v>
      </c>
      <c r="O104" s="12">
        <v>3</v>
      </c>
      <c r="P104" s="71">
        <v>3</v>
      </c>
      <c r="Q104" s="122">
        <f t="shared" si="14"/>
        <v>114.99999999999999</v>
      </c>
      <c r="R104" s="22"/>
    </row>
    <row r="105" spans="1:18" ht="12.75">
      <c r="A105" s="5"/>
      <c r="B105" s="5" t="s">
        <v>18</v>
      </c>
      <c r="C105" s="8">
        <v>37991</v>
      </c>
      <c r="D105" s="71"/>
      <c r="E105" s="71"/>
      <c r="F105" s="71"/>
      <c r="G105" s="10"/>
      <c r="H105" s="69"/>
      <c r="I105" s="22"/>
      <c r="J105" s="12"/>
      <c r="K105" s="69">
        <f t="shared" si="16"/>
        <v>68.99999999999999</v>
      </c>
      <c r="L105" s="69">
        <f t="shared" si="15"/>
        <v>13.799999999999997</v>
      </c>
      <c r="M105" s="69">
        <f t="shared" si="17"/>
        <v>13.799999999999997</v>
      </c>
      <c r="N105" s="69">
        <f t="shared" si="18"/>
        <v>13.799999999999997</v>
      </c>
      <c r="O105" s="12">
        <v>3</v>
      </c>
      <c r="P105" s="71">
        <v>3</v>
      </c>
      <c r="Q105" s="122">
        <f t="shared" si="14"/>
        <v>114.99999999999999</v>
      </c>
      <c r="R105" s="22"/>
    </row>
    <row r="106" spans="1:18" ht="12.75">
      <c r="A106" s="5"/>
      <c r="B106" s="5" t="s">
        <v>19</v>
      </c>
      <c r="C106" s="8">
        <v>37992</v>
      </c>
      <c r="D106" s="71"/>
      <c r="E106" s="71"/>
      <c r="F106" s="71"/>
      <c r="G106" s="10"/>
      <c r="H106" s="69"/>
      <c r="I106" s="22"/>
      <c r="J106" s="12"/>
      <c r="K106" s="69">
        <f t="shared" si="16"/>
        <v>68.99999999999999</v>
      </c>
      <c r="L106" s="69">
        <f t="shared" si="15"/>
        <v>13.799999999999997</v>
      </c>
      <c r="M106" s="69">
        <f t="shared" si="17"/>
        <v>13.799999999999997</v>
      </c>
      <c r="N106" s="69">
        <f t="shared" si="18"/>
        <v>13.799999999999997</v>
      </c>
      <c r="O106" s="12">
        <v>3</v>
      </c>
      <c r="P106" s="71">
        <v>3</v>
      </c>
      <c r="Q106" s="122">
        <f t="shared" si="14"/>
        <v>114.99999999999999</v>
      </c>
      <c r="R106" s="22"/>
    </row>
    <row r="107" spans="1:18" ht="12.75">
      <c r="A107" s="5"/>
      <c r="B107" s="5" t="s">
        <v>20</v>
      </c>
      <c r="C107" s="8">
        <v>37993</v>
      </c>
      <c r="D107" s="71"/>
      <c r="E107" s="71"/>
      <c r="F107" s="71"/>
      <c r="G107" s="10"/>
      <c r="H107" s="69"/>
      <c r="I107" s="22"/>
      <c r="J107" s="12"/>
      <c r="K107" s="69">
        <f t="shared" si="16"/>
        <v>68.99999999999999</v>
      </c>
      <c r="L107" s="69">
        <f t="shared" si="15"/>
        <v>13.799999999999997</v>
      </c>
      <c r="M107" s="69">
        <f t="shared" si="17"/>
        <v>13.799999999999997</v>
      </c>
      <c r="N107" s="69">
        <f t="shared" si="18"/>
        <v>13.799999999999997</v>
      </c>
      <c r="O107" s="12">
        <v>3</v>
      </c>
      <c r="P107" s="71">
        <v>3</v>
      </c>
      <c r="Q107" s="122">
        <f t="shared" si="14"/>
        <v>114.99999999999999</v>
      </c>
      <c r="R107" s="22"/>
    </row>
    <row r="108" spans="1:18" ht="12.75">
      <c r="A108" s="5"/>
      <c r="B108" s="5" t="s">
        <v>21</v>
      </c>
      <c r="C108" s="8">
        <v>37994</v>
      </c>
      <c r="D108" s="71"/>
      <c r="E108" s="71"/>
      <c r="F108" s="71"/>
      <c r="G108" s="10"/>
      <c r="H108" s="69"/>
      <c r="I108" s="22"/>
      <c r="J108" s="12"/>
      <c r="K108" s="69">
        <f t="shared" si="16"/>
        <v>68.99999999999999</v>
      </c>
      <c r="L108" s="69">
        <f t="shared" si="15"/>
        <v>13.799999999999997</v>
      </c>
      <c r="M108" s="69">
        <f t="shared" si="17"/>
        <v>13.799999999999997</v>
      </c>
      <c r="N108" s="69">
        <f t="shared" si="18"/>
        <v>13.799999999999997</v>
      </c>
      <c r="O108" s="12">
        <v>3</v>
      </c>
      <c r="P108" s="71">
        <v>3</v>
      </c>
      <c r="Q108" s="122">
        <f t="shared" si="14"/>
        <v>114.99999999999999</v>
      </c>
      <c r="R108" s="22"/>
    </row>
    <row r="109" spans="1:18" ht="12.75">
      <c r="A109" s="5"/>
      <c r="B109" s="53" t="s">
        <v>16</v>
      </c>
      <c r="C109" s="6">
        <v>37995</v>
      </c>
      <c r="D109" s="70">
        <f>($D$4*I109)/100</f>
        <v>206.99999999999997</v>
      </c>
      <c r="E109" s="70">
        <f>($E$4*I109)/100</f>
        <v>57.49999999999999</v>
      </c>
      <c r="F109" s="70">
        <f>($F$4*I109)/100</f>
        <v>28.749999999999996</v>
      </c>
      <c r="G109" s="54"/>
      <c r="H109" s="70">
        <v>2</v>
      </c>
      <c r="I109" s="55">
        <f>I25*1.15</f>
        <v>114.99999999999999</v>
      </c>
      <c r="J109" s="54">
        <v>400</v>
      </c>
      <c r="K109" s="70">
        <f t="shared" si="16"/>
        <v>68.99999999999999</v>
      </c>
      <c r="L109" s="70">
        <f t="shared" si="15"/>
        <v>13.799999999999997</v>
      </c>
      <c r="M109" s="70">
        <f t="shared" si="17"/>
        <v>13.799999999999997</v>
      </c>
      <c r="N109" s="70">
        <f t="shared" si="18"/>
        <v>13.799999999999997</v>
      </c>
      <c r="O109" s="54">
        <v>3</v>
      </c>
      <c r="P109" s="70">
        <v>3</v>
      </c>
      <c r="Q109" s="123">
        <f t="shared" si="14"/>
        <v>114.99999999999999</v>
      </c>
      <c r="R109" s="22"/>
    </row>
    <row r="110" spans="1:18" ht="12.75">
      <c r="A110" s="5"/>
      <c r="B110" s="5" t="s">
        <v>6</v>
      </c>
      <c r="C110" s="8">
        <v>37996</v>
      </c>
      <c r="D110" s="71"/>
      <c r="E110" s="71"/>
      <c r="F110" s="71"/>
      <c r="G110" s="10"/>
      <c r="H110" s="69"/>
      <c r="I110" s="22"/>
      <c r="J110" s="12"/>
      <c r="K110" s="69">
        <f t="shared" si="16"/>
        <v>68.99999999999999</v>
      </c>
      <c r="L110" s="69">
        <f t="shared" si="15"/>
        <v>13.799999999999997</v>
      </c>
      <c r="M110" s="69">
        <f t="shared" si="17"/>
        <v>13.799999999999997</v>
      </c>
      <c r="N110" s="69">
        <f t="shared" si="18"/>
        <v>13.799999999999997</v>
      </c>
      <c r="O110" s="12">
        <v>3</v>
      </c>
      <c r="P110" s="71">
        <v>3</v>
      </c>
      <c r="Q110" s="122">
        <f t="shared" si="14"/>
        <v>114.99999999999999</v>
      </c>
      <c r="R110" s="22"/>
    </row>
    <row r="111" spans="1:18" ht="12.75">
      <c r="A111" s="5"/>
      <c r="B111" s="5" t="s">
        <v>17</v>
      </c>
      <c r="C111" s="8">
        <v>37997</v>
      </c>
      <c r="D111" s="71"/>
      <c r="E111" s="71"/>
      <c r="F111" s="71"/>
      <c r="G111" s="10"/>
      <c r="H111" s="69"/>
      <c r="I111" s="22"/>
      <c r="J111" s="12"/>
      <c r="K111" s="69">
        <f t="shared" si="16"/>
        <v>68.99999999999999</v>
      </c>
      <c r="L111" s="69">
        <f t="shared" si="15"/>
        <v>13.799999999999997</v>
      </c>
      <c r="M111" s="69">
        <f t="shared" si="17"/>
        <v>13.799999999999997</v>
      </c>
      <c r="N111" s="69">
        <f t="shared" si="18"/>
        <v>13.799999999999997</v>
      </c>
      <c r="O111" s="12">
        <v>3</v>
      </c>
      <c r="P111" s="71">
        <v>3</v>
      </c>
      <c r="Q111" s="122">
        <f t="shared" si="14"/>
        <v>114.99999999999999</v>
      </c>
      <c r="R111" s="22"/>
    </row>
    <row r="112" spans="1:18" ht="12.75">
      <c r="A112" s="5"/>
      <c r="B112" s="5" t="s">
        <v>18</v>
      </c>
      <c r="C112" s="8">
        <v>37998</v>
      </c>
      <c r="D112" s="71"/>
      <c r="E112" s="71"/>
      <c r="F112" s="71"/>
      <c r="G112" s="12"/>
      <c r="H112" s="69"/>
      <c r="I112" s="22"/>
      <c r="J112" s="12"/>
      <c r="K112" s="69">
        <f t="shared" si="16"/>
        <v>68.99999999999999</v>
      </c>
      <c r="L112" s="69">
        <f t="shared" si="15"/>
        <v>13.799999999999997</v>
      </c>
      <c r="M112" s="69">
        <f t="shared" si="17"/>
        <v>13.799999999999997</v>
      </c>
      <c r="N112" s="69">
        <f t="shared" si="18"/>
        <v>13.799999999999997</v>
      </c>
      <c r="O112" s="12">
        <v>3</v>
      </c>
      <c r="P112" s="71">
        <v>3</v>
      </c>
      <c r="Q112" s="122">
        <f t="shared" si="14"/>
        <v>114.99999999999999</v>
      </c>
      <c r="R112" s="22"/>
    </row>
    <row r="113" spans="1:18" ht="12.75">
      <c r="A113" s="5"/>
      <c r="B113" s="5" t="s">
        <v>19</v>
      </c>
      <c r="C113" s="8">
        <v>37999</v>
      </c>
      <c r="D113" s="71"/>
      <c r="E113" s="71"/>
      <c r="F113" s="71"/>
      <c r="G113" s="12"/>
      <c r="H113" s="69"/>
      <c r="I113" s="22"/>
      <c r="J113" s="12"/>
      <c r="K113" s="69">
        <f t="shared" si="16"/>
        <v>68.99999999999999</v>
      </c>
      <c r="L113" s="69">
        <f t="shared" si="15"/>
        <v>13.799999999999997</v>
      </c>
      <c r="M113" s="69">
        <f t="shared" si="17"/>
        <v>13.799999999999997</v>
      </c>
      <c r="N113" s="69">
        <f t="shared" si="18"/>
        <v>13.799999999999997</v>
      </c>
      <c r="O113" s="12">
        <v>3</v>
      </c>
      <c r="P113" s="71">
        <v>3</v>
      </c>
      <c r="Q113" s="122">
        <f t="shared" si="14"/>
        <v>114.99999999999999</v>
      </c>
      <c r="R113" s="22"/>
    </row>
    <row r="114" spans="1:18" ht="12.75">
      <c r="A114" s="5"/>
      <c r="B114" s="5" t="s">
        <v>20</v>
      </c>
      <c r="C114" s="8">
        <v>38000</v>
      </c>
      <c r="D114" s="71"/>
      <c r="E114" s="71"/>
      <c r="F114" s="71"/>
      <c r="G114" s="12"/>
      <c r="H114" s="69"/>
      <c r="I114" s="22"/>
      <c r="J114" s="12"/>
      <c r="K114" s="69">
        <f t="shared" si="16"/>
        <v>68.99999999999999</v>
      </c>
      <c r="L114" s="69">
        <f t="shared" si="15"/>
        <v>13.799999999999997</v>
      </c>
      <c r="M114" s="69">
        <f t="shared" si="17"/>
        <v>13.799999999999997</v>
      </c>
      <c r="N114" s="69">
        <f t="shared" si="18"/>
        <v>13.799999999999997</v>
      </c>
      <c r="O114" s="12">
        <v>3</v>
      </c>
      <c r="P114" s="71">
        <v>3</v>
      </c>
      <c r="Q114" s="122">
        <f t="shared" si="14"/>
        <v>114.99999999999999</v>
      </c>
      <c r="R114" s="22"/>
    </row>
    <row r="115" spans="1:18" ht="12.75">
      <c r="A115" s="5"/>
      <c r="B115" s="5" t="s">
        <v>21</v>
      </c>
      <c r="C115" s="8">
        <v>38001</v>
      </c>
      <c r="D115" s="71"/>
      <c r="E115" s="71"/>
      <c r="F115" s="71"/>
      <c r="G115" s="12"/>
      <c r="H115" s="69"/>
      <c r="I115" s="22"/>
      <c r="J115" s="12"/>
      <c r="K115" s="69">
        <f t="shared" si="16"/>
        <v>68.99999999999999</v>
      </c>
      <c r="L115" s="69">
        <f t="shared" si="15"/>
        <v>13.799999999999997</v>
      </c>
      <c r="M115" s="69">
        <f t="shared" si="17"/>
        <v>13.799999999999997</v>
      </c>
      <c r="N115" s="69">
        <f t="shared" si="18"/>
        <v>13.799999999999997</v>
      </c>
      <c r="O115" s="12">
        <v>3</v>
      </c>
      <c r="P115" s="71">
        <v>3</v>
      </c>
      <c r="Q115" s="122">
        <f t="shared" si="14"/>
        <v>114.99999999999999</v>
      </c>
      <c r="R115" s="22"/>
    </row>
    <row r="116" spans="1:18" ht="12.75">
      <c r="A116" s="5"/>
      <c r="B116" s="9" t="s">
        <v>16</v>
      </c>
      <c r="C116" s="7">
        <v>38002</v>
      </c>
      <c r="D116" s="68">
        <f>($D$4*I116)/100</f>
        <v>216</v>
      </c>
      <c r="E116" s="68">
        <f>($E$4*I116)/100</f>
        <v>60</v>
      </c>
      <c r="F116" s="68">
        <f>($F$4*I116)/100</f>
        <v>30</v>
      </c>
      <c r="G116" s="11"/>
      <c r="H116" s="68">
        <v>2</v>
      </c>
      <c r="I116" s="15">
        <f>I4*1.2</f>
        <v>120</v>
      </c>
      <c r="J116" s="11">
        <v>400</v>
      </c>
      <c r="K116" s="68">
        <f t="shared" si="16"/>
        <v>72</v>
      </c>
      <c r="L116" s="68">
        <f>($L$4*Q116)/100</f>
        <v>14.4</v>
      </c>
      <c r="M116" s="68">
        <f t="shared" si="17"/>
        <v>14.4</v>
      </c>
      <c r="N116" s="68">
        <f t="shared" si="18"/>
        <v>14.4</v>
      </c>
      <c r="O116" s="83">
        <v>3</v>
      </c>
      <c r="P116" s="68">
        <v>3</v>
      </c>
      <c r="Q116" s="119">
        <f aca="true" t="shared" si="19" ref="Q116:Q143">Q4*1.2</f>
        <v>120</v>
      </c>
      <c r="R116" s="131"/>
    </row>
    <row r="117" spans="1:18" ht="12.75">
      <c r="A117" s="5"/>
      <c r="B117" s="5" t="s">
        <v>6</v>
      </c>
      <c r="C117" s="8">
        <v>38003</v>
      </c>
      <c r="D117" s="71"/>
      <c r="E117" s="71"/>
      <c r="F117" s="71"/>
      <c r="G117" s="10"/>
      <c r="H117" s="69"/>
      <c r="I117" s="23"/>
      <c r="J117" s="10"/>
      <c r="K117" s="69">
        <f t="shared" si="16"/>
        <v>72</v>
      </c>
      <c r="L117" s="69">
        <f aca="true" t="shared" si="20" ref="L117:L143">($L$5*Q117)/100</f>
        <v>14.4</v>
      </c>
      <c r="M117" s="69">
        <f t="shared" si="17"/>
        <v>14.4</v>
      </c>
      <c r="N117" s="69">
        <f t="shared" si="18"/>
        <v>14.4</v>
      </c>
      <c r="O117" s="10">
        <v>3</v>
      </c>
      <c r="P117" s="71">
        <v>3</v>
      </c>
      <c r="Q117" s="122">
        <f t="shared" si="19"/>
        <v>120</v>
      </c>
      <c r="R117" s="22"/>
    </row>
    <row r="118" spans="1:18" ht="12.75">
      <c r="A118" s="5"/>
      <c r="B118" s="5" t="s">
        <v>17</v>
      </c>
      <c r="C118" s="8">
        <v>38004</v>
      </c>
      <c r="D118" s="71"/>
      <c r="E118" s="71"/>
      <c r="F118" s="71"/>
      <c r="G118" s="10"/>
      <c r="H118" s="69"/>
      <c r="I118" s="23"/>
      <c r="J118" s="10"/>
      <c r="K118" s="69">
        <f t="shared" si="16"/>
        <v>72</v>
      </c>
      <c r="L118" s="69">
        <f t="shared" si="20"/>
        <v>14.4</v>
      </c>
      <c r="M118" s="69">
        <f t="shared" si="17"/>
        <v>14.4</v>
      </c>
      <c r="N118" s="69">
        <f t="shared" si="18"/>
        <v>14.4</v>
      </c>
      <c r="O118" s="10">
        <v>3</v>
      </c>
      <c r="P118" s="71">
        <v>3</v>
      </c>
      <c r="Q118" s="122">
        <f t="shared" si="19"/>
        <v>120</v>
      </c>
      <c r="R118" s="22"/>
    </row>
    <row r="119" spans="1:18" ht="12.75">
      <c r="A119" s="5"/>
      <c r="B119" s="5" t="s">
        <v>18</v>
      </c>
      <c r="C119" s="8">
        <v>38005</v>
      </c>
      <c r="D119" s="71"/>
      <c r="E119" s="71"/>
      <c r="F119" s="71"/>
      <c r="G119" s="10"/>
      <c r="H119" s="69"/>
      <c r="I119" s="23"/>
      <c r="J119" s="10"/>
      <c r="K119" s="69">
        <f t="shared" si="16"/>
        <v>72</v>
      </c>
      <c r="L119" s="69">
        <f t="shared" si="20"/>
        <v>14.4</v>
      </c>
      <c r="M119" s="69">
        <f t="shared" si="17"/>
        <v>14.4</v>
      </c>
      <c r="N119" s="69">
        <f t="shared" si="18"/>
        <v>14.4</v>
      </c>
      <c r="O119" s="10">
        <v>3</v>
      </c>
      <c r="P119" s="71">
        <v>3</v>
      </c>
      <c r="Q119" s="122">
        <f t="shared" si="19"/>
        <v>120</v>
      </c>
      <c r="R119" s="22"/>
    </row>
    <row r="120" spans="1:18" ht="12.75">
      <c r="A120" s="5"/>
      <c r="B120" s="5" t="s">
        <v>19</v>
      </c>
      <c r="C120" s="8">
        <v>38006</v>
      </c>
      <c r="D120" s="71"/>
      <c r="E120" s="71"/>
      <c r="F120" s="71"/>
      <c r="G120" s="10"/>
      <c r="H120" s="69"/>
      <c r="I120" s="23"/>
      <c r="J120" s="10"/>
      <c r="K120" s="69">
        <f t="shared" si="16"/>
        <v>72</v>
      </c>
      <c r="L120" s="69">
        <f t="shared" si="20"/>
        <v>14.4</v>
      </c>
      <c r="M120" s="69">
        <f t="shared" si="17"/>
        <v>14.4</v>
      </c>
      <c r="N120" s="69">
        <f t="shared" si="18"/>
        <v>14.4</v>
      </c>
      <c r="O120" s="10">
        <v>3</v>
      </c>
      <c r="P120" s="71">
        <v>3</v>
      </c>
      <c r="Q120" s="122">
        <f t="shared" si="19"/>
        <v>120</v>
      </c>
      <c r="R120" s="22"/>
    </row>
    <row r="121" spans="1:18" ht="12.75">
      <c r="A121" s="5"/>
      <c r="B121" s="5" t="s">
        <v>20</v>
      </c>
      <c r="C121" s="8">
        <v>38007</v>
      </c>
      <c r="D121" s="71"/>
      <c r="E121" s="71"/>
      <c r="F121" s="71"/>
      <c r="G121" s="10"/>
      <c r="H121" s="69"/>
      <c r="I121" s="23"/>
      <c r="J121" s="10"/>
      <c r="K121" s="69">
        <f t="shared" si="16"/>
        <v>72</v>
      </c>
      <c r="L121" s="69">
        <f t="shared" si="20"/>
        <v>14.4</v>
      </c>
      <c r="M121" s="69">
        <f t="shared" si="17"/>
        <v>14.4</v>
      </c>
      <c r="N121" s="69">
        <f t="shared" si="18"/>
        <v>14.4</v>
      </c>
      <c r="O121" s="10">
        <v>3</v>
      </c>
      <c r="P121" s="71">
        <v>3</v>
      </c>
      <c r="Q121" s="122">
        <f t="shared" si="19"/>
        <v>120</v>
      </c>
      <c r="R121" s="22"/>
    </row>
    <row r="122" spans="1:18" ht="12.75">
      <c r="A122" s="5"/>
      <c r="B122" s="5" t="s">
        <v>21</v>
      </c>
      <c r="C122" s="8">
        <v>38008</v>
      </c>
      <c r="D122" s="71"/>
      <c r="E122" s="71"/>
      <c r="F122" s="71"/>
      <c r="G122" s="10"/>
      <c r="H122" s="69"/>
      <c r="I122" s="22"/>
      <c r="J122" s="10"/>
      <c r="K122" s="69">
        <f t="shared" si="16"/>
        <v>72</v>
      </c>
      <c r="L122" s="69">
        <f t="shared" si="20"/>
        <v>14.4</v>
      </c>
      <c r="M122" s="69">
        <f t="shared" si="17"/>
        <v>14.4</v>
      </c>
      <c r="N122" s="69">
        <f t="shared" si="18"/>
        <v>14.4</v>
      </c>
      <c r="O122" s="10">
        <v>3</v>
      </c>
      <c r="P122" s="71">
        <v>3</v>
      </c>
      <c r="Q122" s="122">
        <f t="shared" si="19"/>
        <v>120</v>
      </c>
      <c r="R122" s="22"/>
    </row>
    <row r="123" spans="1:18" ht="12.75">
      <c r="A123" s="5"/>
      <c r="B123" s="53" t="s">
        <v>16</v>
      </c>
      <c r="C123" s="6">
        <v>38009</v>
      </c>
      <c r="D123" s="70">
        <f>($D$4*I123)/100</f>
        <v>216</v>
      </c>
      <c r="E123" s="70">
        <f>($E$4*I123)/100</f>
        <v>60</v>
      </c>
      <c r="F123" s="70">
        <f>($F$4*I123)/100</f>
        <v>30</v>
      </c>
      <c r="G123" s="54"/>
      <c r="H123" s="70">
        <v>2</v>
      </c>
      <c r="I123" s="55">
        <f>I11*1.2</f>
        <v>120</v>
      </c>
      <c r="J123" s="54">
        <v>400</v>
      </c>
      <c r="K123" s="70">
        <f t="shared" si="16"/>
        <v>72</v>
      </c>
      <c r="L123" s="70">
        <f t="shared" si="20"/>
        <v>14.4</v>
      </c>
      <c r="M123" s="70">
        <f t="shared" si="17"/>
        <v>14.4</v>
      </c>
      <c r="N123" s="70">
        <f t="shared" si="18"/>
        <v>14.4</v>
      </c>
      <c r="O123" s="54">
        <v>3</v>
      </c>
      <c r="P123" s="70">
        <v>3</v>
      </c>
      <c r="Q123" s="123">
        <f t="shared" si="19"/>
        <v>120</v>
      </c>
      <c r="R123" s="22"/>
    </row>
    <row r="124" spans="1:18" ht="12.75">
      <c r="A124" s="5"/>
      <c r="B124" s="5" t="s">
        <v>6</v>
      </c>
      <c r="C124" s="8">
        <v>38010</v>
      </c>
      <c r="D124" s="71"/>
      <c r="E124" s="71"/>
      <c r="F124" s="71"/>
      <c r="G124" s="10"/>
      <c r="H124" s="69"/>
      <c r="I124" s="22"/>
      <c r="J124" s="12"/>
      <c r="K124" s="69">
        <f t="shared" si="16"/>
        <v>72</v>
      </c>
      <c r="L124" s="69">
        <f t="shared" si="20"/>
        <v>14.4</v>
      </c>
      <c r="M124" s="69">
        <f t="shared" si="17"/>
        <v>14.4</v>
      </c>
      <c r="N124" s="69">
        <f t="shared" si="18"/>
        <v>14.4</v>
      </c>
      <c r="O124" s="12">
        <v>3</v>
      </c>
      <c r="P124" s="71">
        <v>3</v>
      </c>
      <c r="Q124" s="122">
        <f t="shared" si="19"/>
        <v>120</v>
      </c>
      <c r="R124" s="22"/>
    </row>
    <row r="125" spans="1:18" ht="12.75">
      <c r="A125" s="5"/>
      <c r="B125" s="5" t="s">
        <v>17</v>
      </c>
      <c r="C125" s="8">
        <v>38011</v>
      </c>
      <c r="D125" s="71"/>
      <c r="E125" s="71"/>
      <c r="F125" s="71"/>
      <c r="G125" s="10"/>
      <c r="H125" s="69"/>
      <c r="I125" s="22"/>
      <c r="J125" s="12"/>
      <c r="K125" s="69">
        <f t="shared" si="16"/>
        <v>72</v>
      </c>
      <c r="L125" s="69">
        <f t="shared" si="20"/>
        <v>14.4</v>
      </c>
      <c r="M125" s="69">
        <f t="shared" si="17"/>
        <v>14.4</v>
      </c>
      <c r="N125" s="69">
        <f t="shared" si="18"/>
        <v>14.4</v>
      </c>
      <c r="O125" s="12">
        <v>3</v>
      </c>
      <c r="P125" s="71">
        <v>3</v>
      </c>
      <c r="Q125" s="122">
        <f t="shared" si="19"/>
        <v>120</v>
      </c>
      <c r="R125" s="22"/>
    </row>
    <row r="126" spans="1:18" ht="12.75">
      <c r="A126" s="5"/>
      <c r="B126" s="5" t="s">
        <v>18</v>
      </c>
      <c r="C126" s="8">
        <v>38012</v>
      </c>
      <c r="D126" s="71"/>
      <c r="E126" s="71"/>
      <c r="F126" s="71"/>
      <c r="G126" s="10"/>
      <c r="H126" s="69"/>
      <c r="I126" s="22"/>
      <c r="J126" s="12"/>
      <c r="K126" s="69">
        <f t="shared" si="16"/>
        <v>72</v>
      </c>
      <c r="L126" s="69">
        <f t="shared" si="20"/>
        <v>14.4</v>
      </c>
      <c r="M126" s="69">
        <f t="shared" si="17"/>
        <v>14.4</v>
      </c>
      <c r="N126" s="69">
        <f t="shared" si="18"/>
        <v>14.4</v>
      </c>
      <c r="O126" s="12">
        <v>3</v>
      </c>
      <c r="P126" s="71">
        <v>3</v>
      </c>
      <c r="Q126" s="122">
        <f t="shared" si="19"/>
        <v>120</v>
      </c>
      <c r="R126" s="22"/>
    </row>
    <row r="127" spans="1:18" ht="12.75">
      <c r="A127" s="5"/>
      <c r="B127" s="5" t="s">
        <v>19</v>
      </c>
      <c r="C127" s="8">
        <v>38013</v>
      </c>
      <c r="D127" s="71"/>
      <c r="E127" s="71"/>
      <c r="F127" s="71"/>
      <c r="G127" s="10"/>
      <c r="H127" s="69"/>
      <c r="I127" s="22"/>
      <c r="J127" s="12"/>
      <c r="K127" s="69">
        <f t="shared" si="16"/>
        <v>72</v>
      </c>
      <c r="L127" s="69">
        <f t="shared" si="20"/>
        <v>14.4</v>
      </c>
      <c r="M127" s="69">
        <f t="shared" si="17"/>
        <v>14.4</v>
      </c>
      <c r="N127" s="69">
        <f t="shared" si="18"/>
        <v>14.4</v>
      </c>
      <c r="O127" s="12">
        <v>3</v>
      </c>
      <c r="P127" s="71">
        <v>3</v>
      </c>
      <c r="Q127" s="122">
        <f t="shared" si="19"/>
        <v>120</v>
      </c>
      <c r="R127" s="22"/>
    </row>
    <row r="128" spans="1:18" ht="12.75">
      <c r="A128" s="5"/>
      <c r="B128" s="5" t="s">
        <v>20</v>
      </c>
      <c r="C128" s="8">
        <v>38014</v>
      </c>
      <c r="D128" s="71"/>
      <c r="E128" s="71"/>
      <c r="F128" s="71"/>
      <c r="G128" s="10"/>
      <c r="H128" s="69"/>
      <c r="I128" s="22"/>
      <c r="J128" s="12"/>
      <c r="K128" s="69">
        <f t="shared" si="16"/>
        <v>72</v>
      </c>
      <c r="L128" s="69">
        <f t="shared" si="20"/>
        <v>14.4</v>
      </c>
      <c r="M128" s="69">
        <f t="shared" si="17"/>
        <v>14.4</v>
      </c>
      <c r="N128" s="69">
        <f t="shared" si="18"/>
        <v>14.4</v>
      </c>
      <c r="O128" s="12">
        <v>3</v>
      </c>
      <c r="P128" s="71">
        <v>3</v>
      </c>
      <c r="Q128" s="122">
        <f t="shared" si="19"/>
        <v>120</v>
      </c>
      <c r="R128" s="22"/>
    </row>
    <row r="129" spans="1:18" ht="12.75">
      <c r="A129" s="5"/>
      <c r="B129" s="5" t="s">
        <v>21</v>
      </c>
      <c r="C129" s="8">
        <v>38015</v>
      </c>
      <c r="D129" s="71"/>
      <c r="E129" s="71"/>
      <c r="F129" s="71"/>
      <c r="G129" s="10"/>
      <c r="H129" s="69"/>
      <c r="I129" s="22"/>
      <c r="J129" s="12"/>
      <c r="K129" s="69">
        <f t="shared" si="16"/>
        <v>72</v>
      </c>
      <c r="L129" s="69">
        <f t="shared" si="20"/>
        <v>14.4</v>
      </c>
      <c r="M129" s="69">
        <f t="shared" si="17"/>
        <v>14.4</v>
      </c>
      <c r="N129" s="69">
        <f t="shared" si="18"/>
        <v>14.4</v>
      </c>
      <c r="O129" s="12">
        <v>3</v>
      </c>
      <c r="P129" s="71">
        <v>3</v>
      </c>
      <c r="Q129" s="122">
        <f t="shared" si="19"/>
        <v>120</v>
      </c>
      <c r="R129" s="22"/>
    </row>
    <row r="130" spans="1:18" ht="12.75">
      <c r="A130" s="5"/>
      <c r="B130" s="53" t="s">
        <v>16</v>
      </c>
      <c r="C130" s="6">
        <v>38016</v>
      </c>
      <c r="D130" s="70">
        <f>($D$4*I130)/100</f>
        <v>216</v>
      </c>
      <c r="E130" s="70">
        <f>($E$4*I130)/100</f>
        <v>60</v>
      </c>
      <c r="F130" s="70">
        <f>($F$4*I130)/100</f>
        <v>30</v>
      </c>
      <c r="G130" s="54"/>
      <c r="H130" s="70">
        <v>2</v>
      </c>
      <c r="I130" s="55">
        <f>I18*1.2</f>
        <v>120</v>
      </c>
      <c r="J130" s="54">
        <v>400</v>
      </c>
      <c r="K130" s="70">
        <f t="shared" si="16"/>
        <v>72</v>
      </c>
      <c r="L130" s="70">
        <f t="shared" si="20"/>
        <v>14.4</v>
      </c>
      <c r="M130" s="70">
        <f t="shared" si="17"/>
        <v>14.4</v>
      </c>
      <c r="N130" s="70">
        <f t="shared" si="18"/>
        <v>14.4</v>
      </c>
      <c r="O130" s="54">
        <v>3</v>
      </c>
      <c r="P130" s="70">
        <v>3</v>
      </c>
      <c r="Q130" s="123">
        <f t="shared" si="19"/>
        <v>120</v>
      </c>
      <c r="R130" s="22"/>
    </row>
    <row r="131" spans="1:18" ht="12.75">
      <c r="A131" s="5"/>
      <c r="B131" s="5" t="s">
        <v>6</v>
      </c>
      <c r="C131" s="8">
        <v>38017</v>
      </c>
      <c r="D131" s="71"/>
      <c r="E131" s="71"/>
      <c r="F131" s="71"/>
      <c r="G131" s="10"/>
      <c r="H131" s="69"/>
      <c r="I131" s="22"/>
      <c r="J131" s="12"/>
      <c r="K131" s="69">
        <f t="shared" si="16"/>
        <v>72</v>
      </c>
      <c r="L131" s="69">
        <f t="shared" si="20"/>
        <v>14.4</v>
      </c>
      <c r="M131" s="69">
        <f t="shared" si="17"/>
        <v>14.4</v>
      </c>
      <c r="N131" s="69">
        <f t="shared" si="18"/>
        <v>14.4</v>
      </c>
      <c r="O131" s="12">
        <v>3</v>
      </c>
      <c r="P131" s="71">
        <v>3</v>
      </c>
      <c r="Q131" s="122">
        <f t="shared" si="19"/>
        <v>120</v>
      </c>
      <c r="R131" s="22"/>
    </row>
    <row r="132" spans="1:18" ht="12.75">
      <c r="A132" s="5"/>
      <c r="B132" s="5" t="s">
        <v>17</v>
      </c>
      <c r="C132" s="8">
        <v>38018</v>
      </c>
      <c r="D132" s="71"/>
      <c r="E132" s="71"/>
      <c r="F132" s="71"/>
      <c r="G132" s="10"/>
      <c r="H132" s="69"/>
      <c r="I132" s="22"/>
      <c r="J132" s="12"/>
      <c r="K132" s="69">
        <f t="shared" si="16"/>
        <v>72</v>
      </c>
      <c r="L132" s="69">
        <f t="shared" si="20"/>
        <v>14.4</v>
      </c>
      <c r="M132" s="69">
        <f t="shared" si="17"/>
        <v>14.4</v>
      </c>
      <c r="N132" s="69">
        <f t="shared" si="18"/>
        <v>14.4</v>
      </c>
      <c r="O132" s="12">
        <v>3</v>
      </c>
      <c r="P132" s="71">
        <v>3</v>
      </c>
      <c r="Q132" s="122">
        <f t="shared" si="19"/>
        <v>120</v>
      </c>
      <c r="R132" s="22"/>
    </row>
    <row r="133" spans="1:18" ht="12.75">
      <c r="A133" s="5"/>
      <c r="B133" s="5" t="s">
        <v>18</v>
      </c>
      <c r="C133" s="8">
        <v>38019</v>
      </c>
      <c r="D133" s="71"/>
      <c r="E133" s="71"/>
      <c r="F133" s="71"/>
      <c r="G133" s="10"/>
      <c r="H133" s="69"/>
      <c r="I133" s="22"/>
      <c r="J133" s="12"/>
      <c r="K133" s="69">
        <f t="shared" si="16"/>
        <v>72</v>
      </c>
      <c r="L133" s="69">
        <f t="shared" si="20"/>
        <v>14.4</v>
      </c>
      <c r="M133" s="69">
        <f t="shared" si="17"/>
        <v>14.4</v>
      </c>
      <c r="N133" s="69">
        <f t="shared" si="18"/>
        <v>14.4</v>
      </c>
      <c r="O133" s="12">
        <v>3</v>
      </c>
      <c r="P133" s="71">
        <v>3</v>
      </c>
      <c r="Q133" s="122">
        <f t="shared" si="19"/>
        <v>120</v>
      </c>
      <c r="R133" s="22"/>
    </row>
    <row r="134" spans="1:18" ht="12.75">
      <c r="A134" s="5"/>
      <c r="B134" s="5" t="s">
        <v>19</v>
      </c>
      <c r="C134" s="8">
        <v>38020</v>
      </c>
      <c r="D134" s="71"/>
      <c r="E134" s="71"/>
      <c r="F134" s="71"/>
      <c r="G134" s="10"/>
      <c r="H134" s="69"/>
      <c r="I134" s="22"/>
      <c r="J134" s="12"/>
      <c r="K134" s="69">
        <f t="shared" si="16"/>
        <v>72</v>
      </c>
      <c r="L134" s="69">
        <f t="shared" si="20"/>
        <v>14.4</v>
      </c>
      <c r="M134" s="69">
        <f t="shared" si="17"/>
        <v>14.4</v>
      </c>
      <c r="N134" s="69">
        <f t="shared" si="18"/>
        <v>14.4</v>
      </c>
      <c r="O134" s="12">
        <v>3</v>
      </c>
      <c r="P134" s="71">
        <v>3</v>
      </c>
      <c r="Q134" s="122">
        <f t="shared" si="19"/>
        <v>120</v>
      </c>
      <c r="R134" s="22"/>
    </row>
    <row r="135" spans="1:18" ht="12.75">
      <c r="A135" s="5"/>
      <c r="B135" s="5" t="s">
        <v>20</v>
      </c>
      <c r="C135" s="8">
        <v>38021</v>
      </c>
      <c r="D135" s="71"/>
      <c r="E135" s="71"/>
      <c r="F135" s="71"/>
      <c r="G135" s="10"/>
      <c r="H135" s="69"/>
      <c r="I135" s="22"/>
      <c r="J135" s="12"/>
      <c r="K135" s="69">
        <f t="shared" si="16"/>
        <v>72</v>
      </c>
      <c r="L135" s="69">
        <f t="shared" si="20"/>
        <v>14.4</v>
      </c>
      <c r="M135" s="69">
        <f t="shared" si="17"/>
        <v>14.4</v>
      </c>
      <c r="N135" s="69">
        <f t="shared" si="18"/>
        <v>14.4</v>
      </c>
      <c r="O135" s="12">
        <v>3</v>
      </c>
      <c r="P135" s="71">
        <v>3</v>
      </c>
      <c r="Q135" s="122">
        <f t="shared" si="19"/>
        <v>120</v>
      </c>
      <c r="R135" s="22"/>
    </row>
    <row r="136" spans="1:18" ht="12.75">
      <c r="A136" s="5"/>
      <c r="B136" s="5" t="s">
        <v>21</v>
      </c>
      <c r="C136" s="8">
        <v>38022</v>
      </c>
      <c r="D136" s="71"/>
      <c r="E136" s="71"/>
      <c r="F136" s="71"/>
      <c r="G136" s="10"/>
      <c r="H136" s="69"/>
      <c r="I136" s="22"/>
      <c r="J136" s="12"/>
      <c r="K136" s="69">
        <f t="shared" si="16"/>
        <v>72</v>
      </c>
      <c r="L136" s="69">
        <f t="shared" si="20"/>
        <v>14.4</v>
      </c>
      <c r="M136" s="69">
        <f t="shared" si="17"/>
        <v>14.4</v>
      </c>
      <c r="N136" s="69">
        <f t="shared" si="18"/>
        <v>14.4</v>
      </c>
      <c r="O136" s="12">
        <v>3</v>
      </c>
      <c r="P136" s="71">
        <v>3</v>
      </c>
      <c r="Q136" s="122">
        <f t="shared" si="19"/>
        <v>120</v>
      </c>
      <c r="R136" s="22"/>
    </row>
    <row r="137" spans="1:18" ht="12.75">
      <c r="A137" s="5"/>
      <c r="B137" s="53" t="s">
        <v>16</v>
      </c>
      <c r="C137" s="6">
        <v>38023</v>
      </c>
      <c r="D137" s="70">
        <f>($D$4*I137)/100</f>
        <v>216</v>
      </c>
      <c r="E137" s="70">
        <f>($E$4*I137)/100</f>
        <v>60</v>
      </c>
      <c r="F137" s="70">
        <f>($F$4*I137)/100</f>
        <v>30</v>
      </c>
      <c r="G137" s="54"/>
      <c r="H137" s="70">
        <v>2</v>
      </c>
      <c r="I137" s="55">
        <f>I25*1.2</f>
        <v>120</v>
      </c>
      <c r="J137" s="54">
        <v>400</v>
      </c>
      <c r="K137" s="70">
        <f t="shared" si="16"/>
        <v>72</v>
      </c>
      <c r="L137" s="70">
        <f t="shared" si="20"/>
        <v>14.4</v>
      </c>
      <c r="M137" s="70">
        <f t="shared" si="17"/>
        <v>14.4</v>
      </c>
      <c r="N137" s="70">
        <f t="shared" si="18"/>
        <v>14.4</v>
      </c>
      <c r="O137" s="54">
        <v>3</v>
      </c>
      <c r="P137" s="70">
        <v>3</v>
      </c>
      <c r="Q137" s="123">
        <f t="shared" si="19"/>
        <v>120</v>
      </c>
      <c r="R137" s="22"/>
    </row>
    <row r="138" spans="1:18" ht="12.75">
      <c r="A138" s="5"/>
      <c r="B138" s="5" t="s">
        <v>6</v>
      </c>
      <c r="C138" s="8">
        <v>38024</v>
      </c>
      <c r="D138" s="71"/>
      <c r="E138" s="71"/>
      <c r="F138" s="71"/>
      <c r="G138" s="10"/>
      <c r="H138" s="69"/>
      <c r="I138" s="22"/>
      <c r="J138" s="12"/>
      <c r="K138" s="69">
        <f t="shared" si="16"/>
        <v>72</v>
      </c>
      <c r="L138" s="69">
        <f t="shared" si="20"/>
        <v>14.4</v>
      </c>
      <c r="M138" s="69">
        <f t="shared" si="17"/>
        <v>14.4</v>
      </c>
      <c r="N138" s="69">
        <f t="shared" si="18"/>
        <v>14.4</v>
      </c>
      <c r="O138" s="12">
        <v>3</v>
      </c>
      <c r="P138" s="71">
        <v>3</v>
      </c>
      <c r="Q138" s="122">
        <f t="shared" si="19"/>
        <v>120</v>
      </c>
      <c r="R138" s="22"/>
    </row>
    <row r="139" spans="1:18" ht="12.75">
      <c r="A139" s="5"/>
      <c r="B139" s="5" t="s">
        <v>17</v>
      </c>
      <c r="C139" s="8">
        <v>38025</v>
      </c>
      <c r="D139" s="71"/>
      <c r="E139" s="71"/>
      <c r="F139" s="71"/>
      <c r="G139" s="10"/>
      <c r="H139" s="69"/>
      <c r="I139" s="22"/>
      <c r="J139" s="12"/>
      <c r="K139" s="69">
        <f t="shared" si="16"/>
        <v>72</v>
      </c>
      <c r="L139" s="69">
        <f t="shared" si="20"/>
        <v>14.4</v>
      </c>
      <c r="M139" s="69">
        <f t="shared" si="17"/>
        <v>14.4</v>
      </c>
      <c r="N139" s="69">
        <f t="shared" si="18"/>
        <v>14.4</v>
      </c>
      <c r="O139" s="12">
        <v>3</v>
      </c>
      <c r="P139" s="71">
        <v>3</v>
      </c>
      <c r="Q139" s="122">
        <f t="shared" si="19"/>
        <v>120</v>
      </c>
      <c r="R139" s="22"/>
    </row>
    <row r="140" spans="1:18" ht="12.75">
      <c r="A140" s="5"/>
      <c r="B140" s="5" t="s">
        <v>18</v>
      </c>
      <c r="C140" s="8">
        <v>38026</v>
      </c>
      <c r="D140" s="71"/>
      <c r="E140" s="71"/>
      <c r="F140" s="71"/>
      <c r="G140" s="12"/>
      <c r="H140" s="69"/>
      <c r="I140" s="22"/>
      <c r="J140" s="12"/>
      <c r="K140" s="69">
        <f t="shared" si="16"/>
        <v>72</v>
      </c>
      <c r="L140" s="69">
        <f t="shared" si="20"/>
        <v>14.4</v>
      </c>
      <c r="M140" s="69">
        <f t="shared" si="17"/>
        <v>14.4</v>
      </c>
      <c r="N140" s="69">
        <f t="shared" si="18"/>
        <v>14.4</v>
      </c>
      <c r="O140" s="12">
        <v>3</v>
      </c>
      <c r="P140" s="71">
        <v>3</v>
      </c>
      <c r="Q140" s="122">
        <f t="shared" si="19"/>
        <v>120</v>
      </c>
      <c r="R140" s="22"/>
    </row>
    <row r="141" spans="1:18" ht="12.75">
      <c r="A141" s="5"/>
      <c r="B141" s="5" t="s">
        <v>19</v>
      </c>
      <c r="C141" s="8">
        <v>38027</v>
      </c>
      <c r="D141" s="71"/>
      <c r="E141" s="71"/>
      <c r="F141" s="71"/>
      <c r="G141" s="12"/>
      <c r="H141" s="69"/>
      <c r="I141" s="22"/>
      <c r="J141" s="12"/>
      <c r="K141" s="69">
        <f t="shared" si="16"/>
        <v>72</v>
      </c>
      <c r="L141" s="69">
        <f t="shared" si="20"/>
        <v>14.4</v>
      </c>
      <c r="M141" s="69">
        <f t="shared" si="17"/>
        <v>14.4</v>
      </c>
      <c r="N141" s="69">
        <f t="shared" si="18"/>
        <v>14.4</v>
      </c>
      <c r="O141" s="12">
        <v>3</v>
      </c>
      <c r="P141" s="71">
        <v>3</v>
      </c>
      <c r="Q141" s="122">
        <f t="shared" si="19"/>
        <v>120</v>
      </c>
      <c r="R141" s="22"/>
    </row>
    <row r="142" spans="1:18" ht="12.75">
      <c r="A142" s="5"/>
      <c r="B142" s="5" t="s">
        <v>20</v>
      </c>
      <c r="C142" s="8">
        <v>38028</v>
      </c>
      <c r="D142" s="71"/>
      <c r="E142" s="71"/>
      <c r="F142" s="71"/>
      <c r="G142" s="12"/>
      <c r="H142" s="69"/>
      <c r="I142" s="22"/>
      <c r="J142" s="12"/>
      <c r="K142" s="69">
        <f t="shared" si="16"/>
        <v>72</v>
      </c>
      <c r="L142" s="69">
        <f t="shared" si="20"/>
        <v>14.4</v>
      </c>
      <c r="M142" s="69">
        <f t="shared" si="17"/>
        <v>14.4</v>
      </c>
      <c r="N142" s="69">
        <f t="shared" si="18"/>
        <v>14.4</v>
      </c>
      <c r="O142" s="12">
        <v>3</v>
      </c>
      <c r="P142" s="71">
        <v>3</v>
      </c>
      <c r="Q142" s="122">
        <f t="shared" si="19"/>
        <v>120</v>
      </c>
      <c r="R142" s="22"/>
    </row>
    <row r="143" spans="1:18" ht="12.75">
      <c r="A143" s="5"/>
      <c r="B143" s="5" t="s">
        <v>21</v>
      </c>
      <c r="C143" s="8">
        <v>38029</v>
      </c>
      <c r="D143" s="71"/>
      <c r="E143" s="71"/>
      <c r="F143" s="71"/>
      <c r="G143" s="12"/>
      <c r="H143" s="69"/>
      <c r="I143" s="23"/>
      <c r="J143" s="12"/>
      <c r="K143" s="69">
        <f t="shared" si="16"/>
        <v>72</v>
      </c>
      <c r="L143" s="69">
        <f t="shared" si="20"/>
        <v>14.4</v>
      </c>
      <c r="M143" s="69">
        <f t="shared" si="17"/>
        <v>14.4</v>
      </c>
      <c r="N143" s="69">
        <f t="shared" si="18"/>
        <v>14.4</v>
      </c>
      <c r="O143" s="12">
        <v>3</v>
      </c>
      <c r="P143" s="71">
        <v>3</v>
      </c>
      <c r="Q143" s="122">
        <f t="shared" si="19"/>
        <v>120</v>
      </c>
      <c r="R143" s="22"/>
    </row>
    <row r="144" spans="1:18" ht="12.75">
      <c r="A144" s="5"/>
      <c r="B144" s="9" t="s">
        <v>16</v>
      </c>
      <c r="C144" s="7">
        <v>38030</v>
      </c>
      <c r="D144" s="68">
        <f>($D$4*I144)/100</f>
        <v>225</v>
      </c>
      <c r="E144" s="68">
        <f>($E$4*I144)/100</f>
        <v>62.5</v>
      </c>
      <c r="F144" s="68">
        <f>($F$4*I144)/100</f>
        <v>31.25</v>
      </c>
      <c r="G144" s="11"/>
      <c r="H144" s="68">
        <v>2</v>
      </c>
      <c r="I144" s="15">
        <f>I4*1.25</f>
        <v>125</v>
      </c>
      <c r="J144" s="11">
        <v>400</v>
      </c>
      <c r="K144" s="68">
        <f t="shared" si="16"/>
        <v>75</v>
      </c>
      <c r="L144" s="68">
        <f>($L$4*Q144)/100</f>
        <v>15</v>
      </c>
      <c r="M144" s="68">
        <f t="shared" si="17"/>
        <v>15</v>
      </c>
      <c r="N144" s="68">
        <f t="shared" si="18"/>
        <v>15</v>
      </c>
      <c r="O144" s="83">
        <v>3</v>
      </c>
      <c r="P144" s="68">
        <v>3</v>
      </c>
      <c r="Q144" s="119">
        <f aca="true" t="shared" si="21" ref="Q144:Q171">Q4*1.25</f>
        <v>125</v>
      </c>
      <c r="R144" s="131"/>
    </row>
    <row r="145" spans="1:18" ht="12.75">
      <c r="A145" s="5"/>
      <c r="B145" s="5" t="s">
        <v>6</v>
      </c>
      <c r="C145" s="8">
        <v>38031</v>
      </c>
      <c r="D145" s="71"/>
      <c r="E145" s="71"/>
      <c r="F145" s="71"/>
      <c r="G145" s="10"/>
      <c r="H145" s="69"/>
      <c r="I145" s="23"/>
      <c r="J145" s="10"/>
      <c r="K145" s="69">
        <f t="shared" si="16"/>
        <v>75</v>
      </c>
      <c r="L145" s="69">
        <f aca="true" t="shared" si="22" ref="L145:L171">($L$5*Q145)/100</f>
        <v>15</v>
      </c>
      <c r="M145" s="69">
        <f t="shared" si="17"/>
        <v>15</v>
      </c>
      <c r="N145" s="69">
        <f t="shared" si="18"/>
        <v>15</v>
      </c>
      <c r="O145" s="10">
        <v>3</v>
      </c>
      <c r="P145" s="71">
        <v>3</v>
      </c>
      <c r="Q145" s="122">
        <f t="shared" si="21"/>
        <v>125</v>
      </c>
      <c r="R145" s="22"/>
    </row>
    <row r="146" spans="1:18" ht="12.75">
      <c r="A146" s="5"/>
      <c r="B146" s="5" t="s">
        <v>17</v>
      </c>
      <c r="C146" s="8">
        <v>38032</v>
      </c>
      <c r="D146" s="71"/>
      <c r="E146" s="71"/>
      <c r="F146" s="71"/>
      <c r="G146" s="10"/>
      <c r="H146" s="69"/>
      <c r="I146" s="23"/>
      <c r="J146" s="10"/>
      <c r="K146" s="69">
        <f t="shared" si="16"/>
        <v>75</v>
      </c>
      <c r="L146" s="69">
        <f t="shared" si="22"/>
        <v>15</v>
      </c>
      <c r="M146" s="69">
        <f t="shared" si="17"/>
        <v>15</v>
      </c>
      <c r="N146" s="69">
        <f t="shared" si="18"/>
        <v>15</v>
      </c>
      <c r="O146" s="10">
        <v>3</v>
      </c>
      <c r="P146" s="71">
        <v>3</v>
      </c>
      <c r="Q146" s="122">
        <f t="shared" si="21"/>
        <v>125</v>
      </c>
      <c r="R146" s="22"/>
    </row>
    <row r="147" spans="1:18" ht="12.75">
      <c r="A147" s="5"/>
      <c r="B147" s="5" t="s">
        <v>18</v>
      </c>
      <c r="C147" s="8">
        <v>38033</v>
      </c>
      <c r="D147" s="71"/>
      <c r="E147" s="71"/>
      <c r="F147" s="71"/>
      <c r="G147" s="10"/>
      <c r="H147" s="69"/>
      <c r="I147" s="23"/>
      <c r="J147" s="10"/>
      <c r="K147" s="69">
        <f t="shared" si="16"/>
        <v>75</v>
      </c>
      <c r="L147" s="69">
        <f t="shared" si="22"/>
        <v>15</v>
      </c>
      <c r="M147" s="69">
        <f t="shared" si="17"/>
        <v>15</v>
      </c>
      <c r="N147" s="69">
        <f t="shared" si="18"/>
        <v>15</v>
      </c>
      <c r="O147" s="10">
        <v>3</v>
      </c>
      <c r="P147" s="71">
        <v>3</v>
      </c>
      <c r="Q147" s="122">
        <f t="shared" si="21"/>
        <v>125</v>
      </c>
      <c r="R147" s="22"/>
    </row>
    <row r="148" spans="1:18" ht="12.75">
      <c r="A148" s="5"/>
      <c r="B148" s="5" t="s">
        <v>19</v>
      </c>
      <c r="C148" s="8">
        <v>38034</v>
      </c>
      <c r="D148" s="71"/>
      <c r="E148" s="71"/>
      <c r="F148" s="71"/>
      <c r="G148" s="10"/>
      <c r="H148" s="69"/>
      <c r="I148" s="23"/>
      <c r="J148" s="10"/>
      <c r="K148" s="69">
        <f t="shared" si="16"/>
        <v>75</v>
      </c>
      <c r="L148" s="69">
        <f t="shared" si="22"/>
        <v>15</v>
      </c>
      <c r="M148" s="69">
        <f t="shared" si="17"/>
        <v>15</v>
      </c>
      <c r="N148" s="69">
        <f t="shared" si="18"/>
        <v>15</v>
      </c>
      <c r="O148" s="10">
        <v>3</v>
      </c>
      <c r="P148" s="71">
        <v>3</v>
      </c>
      <c r="Q148" s="122">
        <f t="shared" si="21"/>
        <v>125</v>
      </c>
      <c r="R148" s="22"/>
    </row>
    <row r="149" spans="1:18" ht="12.75">
      <c r="A149" s="5"/>
      <c r="B149" s="5" t="s">
        <v>20</v>
      </c>
      <c r="C149" s="8">
        <v>38035</v>
      </c>
      <c r="D149" s="71"/>
      <c r="E149" s="71"/>
      <c r="F149" s="71"/>
      <c r="G149" s="10"/>
      <c r="H149" s="69"/>
      <c r="I149" s="22"/>
      <c r="J149" s="10"/>
      <c r="K149" s="69">
        <f t="shared" si="16"/>
        <v>75</v>
      </c>
      <c r="L149" s="69">
        <f t="shared" si="22"/>
        <v>15</v>
      </c>
      <c r="M149" s="69">
        <f t="shared" si="17"/>
        <v>15</v>
      </c>
      <c r="N149" s="69">
        <f t="shared" si="18"/>
        <v>15</v>
      </c>
      <c r="O149" s="10">
        <v>3</v>
      </c>
      <c r="P149" s="71">
        <v>3</v>
      </c>
      <c r="Q149" s="122">
        <f t="shared" si="21"/>
        <v>125</v>
      </c>
      <c r="R149" s="22"/>
    </row>
    <row r="150" spans="1:18" ht="12.75">
      <c r="A150" s="5"/>
      <c r="B150" s="5" t="s">
        <v>21</v>
      </c>
      <c r="C150" s="8">
        <v>38036</v>
      </c>
      <c r="D150" s="71"/>
      <c r="E150" s="71"/>
      <c r="F150" s="71"/>
      <c r="G150" s="10"/>
      <c r="H150" s="69"/>
      <c r="I150" s="22"/>
      <c r="J150" s="10"/>
      <c r="K150" s="69">
        <f t="shared" si="16"/>
        <v>75</v>
      </c>
      <c r="L150" s="69">
        <f t="shared" si="22"/>
        <v>15</v>
      </c>
      <c r="M150" s="69">
        <f t="shared" si="17"/>
        <v>15</v>
      </c>
      <c r="N150" s="69">
        <f t="shared" si="18"/>
        <v>15</v>
      </c>
      <c r="O150" s="10">
        <v>3</v>
      </c>
      <c r="P150" s="71">
        <v>3</v>
      </c>
      <c r="Q150" s="122">
        <f t="shared" si="21"/>
        <v>125</v>
      </c>
      <c r="R150" s="22"/>
    </row>
    <row r="151" spans="1:18" ht="12.75">
      <c r="A151" s="5"/>
      <c r="B151" s="53" t="s">
        <v>16</v>
      </c>
      <c r="C151" s="6">
        <v>38037</v>
      </c>
      <c r="D151" s="70">
        <f>($D$4*I151)/100</f>
        <v>225</v>
      </c>
      <c r="E151" s="70">
        <f>($E$4*I151)/100</f>
        <v>62.5</v>
      </c>
      <c r="F151" s="70">
        <f>($F$4*I151)/100</f>
        <v>31.25</v>
      </c>
      <c r="G151" s="54"/>
      <c r="H151" s="70">
        <v>2</v>
      </c>
      <c r="I151" s="55">
        <f>I11*1.25</f>
        <v>125</v>
      </c>
      <c r="J151" s="54">
        <v>400</v>
      </c>
      <c r="K151" s="70">
        <f t="shared" si="16"/>
        <v>75</v>
      </c>
      <c r="L151" s="70">
        <f t="shared" si="22"/>
        <v>15</v>
      </c>
      <c r="M151" s="70">
        <f t="shared" si="17"/>
        <v>15</v>
      </c>
      <c r="N151" s="70">
        <f t="shared" si="18"/>
        <v>15</v>
      </c>
      <c r="O151" s="54">
        <v>3</v>
      </c>
      <c r="P151" s="70">
        <v>3</v>
      </c>
      <c r="Q151" s="123">
        <f t="shared" si="21"/>
        <v>125</v>
      </c>
      <c r="R151" s="22"/>
    </row>
    <row r="152" spans="1:18" ht="12.75">
      <c r="A152" s="5"/>
      <c r="B152" s="5" t="s">
        <v>6</v>
      </c>
      <c r="C152" s="8">
        <v>38038</v>
      </c>
      <c r="D152" s="71"/>
      <c r="E152" s="71"/>
      <c r="F152" s="71"/>
      <c r="G152" s="10"/>
      <c r="H152" s="69"/>
      <c r="I152" s="22"/>
      <c r="J152" s="12"/>
      <c r="K152" s="69">
        <f t="shared" si="16"/>
        <v>75</v>
      </c>
      <c r="L152" s="69">
        <f t="shared" si="22"/>
        <v>15</v>
      </c>
      <c r="M152" s="69">
        <f t="shared" si="17"/>
        <v>15</v>
      </c>
      <c r="N152" s="69">
        <f t="shared" si="18"/>
        <v>15</v>
      </c>
      <c r="O152" s="12">
        <v>3</v>
      </c>
      <c r="P152" s="71">
        <v>3</v>
      </c>
      <c r="Q152" s="122">
        <f t="shared" si="21"/>
        <v>125</v>
      </c>
      <c r="R152" s="22"/>
    </row>
    <row r="153" spans="1:18" ht="12.75">
      <c r="A153" s="5"/>
      <c r="B153" s="5" t="s">
        <v>17</v>
      </c>
      <c r="C153" s="8">
        <v>38039</v>
      </c>
      <c r="D153" s="71"/>
      <c r="E153" s="71"/>
      <c r="F153" s="71"/>
      <c r="G153" s="10"/>
      <c r="H153" s="69"/>
      <c r="I153" s="22"/>
      <c r="J153" s="12"/>
      <c r="K153" s="69">
        <f t="shared" si="16"/>
        <v>75</v>
      </c>
      <c r="L153" s="69">
        <f t="shared" si="22"/>
        <v>15</v>
      </c>
      <c r="M153" s="69">
        <f t="shared" si="17"/>
        <v>15</v>
      </c>
      <c r="N153" s="69">
        <f t="shared" si="18"/>
        <v>15</v>
      </c>
      <c r="O153" s="12">
        <v>3</v>
      </c>
      <c r="P153" s="71">
        <v>3</v>
      </c>
      <c r="Q153" s="122">
        <f t="shared" si="21"/>
        <v>125</v>
      </c>
      <c r="R153" s="22"/>
    </row>
    <row r="154" spans="1:18" ht="12.75">
      <c r="A154" s="5"/>
      <c r="B154" s="5" t="s">
        <v>18</v>
      </c>
      <c r="C154" s="8">
        <v>38040</v>
      </c>
      <c r="D154" s="71"/>
      <c r="E154" s="71"/>
      <c r="F154" s="71"/>
      <c r="G154" s="10"/>
      <c r="H154" s="69"/>
      <c r="I154" s="22"/>
      <c r="J154" s="12"/>
      <c r="K154" s="69">
        <f t="shared" si="16"/>
        <v>75</v>
      </c>
      <c r="L154" s="69">
        <f t="shared" si="22"/>
        <v>15</v>
      </c>
      <c r="M154" s="69">
        <f t="shared" si="17"/>
        <v>15</v>
      </c>
      <c r="N154" s="69">
        <f t="shared" si="18"/>
        <v>15</v>
      </c>
      <c r="O154" s="12">
        <v>3</v>
      </c>
      <c r="P154" s="71">
        <v>3</v>
      </c>
      <c r="Q154" s="122">
        <f t="shared" si="21"/>
        <v>125</v>
      </c>
      <c r="R154" s="22"/>
    </row>
    <row r="155" spans="1:18" ht="12.75">
      <c r="A155" s="5"/>
      <c r="B155" s="5" t="s">
        <v>19</v>
      </c>
      <c r="C155" s="8">
        <v>38041</v>
      </c>
      <c r="D155" s="71"/>
      <c r="E155" s="71"/>
      <c r="F155" s="71"/>
      <c r="G155" s="10"/>
      <c r="H155" s="69"/>
      <c r="I155" s="22"/>
      <c r="J155" s="12"/>
      <c r="K155" s="69">
        <f t="shared" si="16"/>
        <v>75</v>
      </c>
      <c r="L155" s="69">
        <f t="shared" si="22"/>
        <v>15</v>
      </c>
      <c r="M155" s="69">
        <f t="shared" si="17"/>
        <v>15</v>
      </c>
      <c r="N155" s="69">
        <f t="shared" si="18"/>
        <v>15</v>
      </c>
      <c r="O155" s="12">
        <v>3</v>
      </c>
      <c r="P155" s="71">
        <v>3</v>
      </c>
      <c r="Q155" s="122">
        <f t="shared" si="21"/>
        <v>125</v>
      </c>
      <c r="R155" s="22"/>
    </row>
    <row r="156" spans="1:18" ht="12.75">
      <c r="A156" s="5"/>
      <c r="B156" s="5" t="s">
        <v>20</v>
      </c>
      <c r="C156" s="8">
        <v>38042</v>
      </c>
      <c r="D156" s="71"/>
      <c r="E156" s="71"/>
      <c r="F156" s="71"/>
      <c r="G156" s="10"/>
      <c r="H156" s="69"/>
      <c r="I156" s="22"/>
      <c r="J156" s="12"/>
      <c r="K156" s="69">
        <f t="shared" si="16"/>
        <v>75</v>
      </c>
      <c r="L156" s="69">
        <f t="shared" si="22"/>
        <v>15</v>
      </c>
      <c r="M156" s="69">
        <f t="shared" si="17"/>
        <v>15</v>
      </c>
      <c r="N156" s="69">
        <f t="shared" si="18"/>
        <v>15</v>
      </c>
      <c r="O156" s="12">
        <v>3</v>
      </c>
      <c r="P156" s="71">
        <v>3</v>
      </c>
      <c r="Q156" s="122">
        <f t="shared" si="21"/>
        <v>125</v>
      </c>
      <c r="R156" s="22"/>
    </row>
    <row r="157" spans="1:18" ht="12.75">
      <c r="A157" s="5"/>
      <c r="B157" s="5" t="s">
        <v>21</v>
      </c>
      <c r="C157" s="8">
        <v>38043</v>
      </c>
      <c r="D157" s="71"/>
      <c r="E157" s="71"/>
      <c r="F157" s="71"/>
      <c r="G157" s="10"/>
      <c r="H157" s="69"/>
      <c r="I157" s="22"/>
      <c r="J157" s="12"/>
      <c r="K157" s="69">
        <f t="shared" si="16"/>
        <v>75</v>
      </c>
      <c r="L157" s="69">
        <f t="shared" si="22"/>
        <v>15</v>
      </c>
      <c r="M157" s="69">
        <f t="shared" si="17"/>
        <v>15</v>
      </c>
      <c r="N157" s="69">
        <f t="shared" si="18"/>
        <v>15</v>
      </c>
      <c r="O157" s="12">
        <v>3</v>
      </c>
      <c r="P157" s="71">
        <v>3</v>
      </c>
      <c r="Q157" s="122">
        <f t="shared" si="21"/>
        <v>125</v>
      </c>
      <c r="R157" s="22"/>
    </row>
    <row r="158" spans="1:18" ht="12.75">
      <c r="A158" s="5"/>
      <c r="B158" s="53" t="s">
        <v>16</v>
      </c>
      <c r="C158" s="6">
        <v>38044</v>
      </c>
      <c r="D158" s="70">
        <f>($D$4*I158)/100</f>
        <v>225</v>
      </c>
      <c r="E158" s="70">
        <f>($E$4*I158)/100</f>
        <v>62.5</v>
      </c>
      <c r="F158" s="70">
        <f>($F$4*I158)/100</f>
        <v>31.25</v>
      </c>
      <c r="G158" s="54"/>
      <c r="H158" s="70">
        <v>2</v>
      </c>
      <c r="I158" s="55">
        <f>I18*1.25</f>
        <v>125</v>
      </c>
      <c r="J158" s="54">
        <v>400</v>
      </c>
      <c r="K158" s="70">
        <f t="shared" si="16"/>
        <v>75</v>
      </c>
      <c r="L158" s="70">
        <f t="shared" si="22"/>
        <v>15</v>
      </c>
      <c r="M158" s="70">
        <f t="shared" si="17"/>
        <v>15</v>
      </c>
      <c r="N158" s="70">
        <f t="shared" si="18"/>
        <v>15</v>
      </c>
      <c r="O158" s="54">
        <v>3</v>
      </c>
      <c r="P158" s="70">
        <v>3</v>
      </c>
      <c r="Q158" s="123">
        <f t="shared" si="21"/>
        <v>125</v>
      </c>
      <c r="R158" s="22"/>
    </row>
    <row r="159" spans="1:18" ht="12.75">
      <c r="A159" s="5"/>
      <c r="B159" s="5" t="s">
        <v>6</v>
      </c>
      <c r="C159" s="8">
        <v>38045</v>
      </c>
      <c r="D159" s="71"/>
      <c r="E159" s="71"/>
      <c r="F159" s="71"/>
      <c r="G159" s="10"/>
      <c r="H159" s="69"/>
      <c r="I159" s="22"/>
      <c r="J159" s="12"/>
      <c r="K159" s="69">
        <f t="shared" si="16"/>
        <v>75</v>
      </c>
      <c r="L159" s="69">
        <f t="shared" si="22"/>
        <v>15</v>
      </c>
      <c r="M159" s="69">
        <f t="shared" si="17"/>
        <v>15</v>
      </c>
      <c r="N159" s="69">
        <f t="shared" si="18"/>
        <v>15</v>
      </c>
      <c r="O159" s="12">
        <v>3</v>
      </c>
      <c r="P159" s="71">
        <v>3</v>
      </c>
      <c r="Q159" s="122">
        <f t="shared" si="21"/>
        <v>125</v>
      </c>
      <c r="R159" s="22"/>
    </row>
    <row r="160" spans="1:18" ht="12.75">
      <c r="A160" s="5"/>
      <c r="B160" s="5" t="s">
        <v>17</v>
      </c>
      <c r="C160" s="8">
        <v>38046</v>
      </c>
      <c r="D160" s="71"/>
      <c r="E160" s="71"/>
      <c r="F160" s="71"/>
      <c r="G160" s="10"/>
      <c r="H160" s="69"/>
      <c r="I160" s="22"/>
      <c r="J160" s="12"/>
      <c r="K160" s="69">
        <f aca="true" t="shared" si="23" ref="K160:K223">($K$4*Q160)/100</f>
        <v>75</v>
      </c>
      <c r="L160" s="69">
        <f t="shared" si="22"/>
        <v>15</v>
      </c>
      <c r="M160" s="69">
        <f aca="true" t="shared" si="24" ref="M160:M223">($M$4*Q160)/100</f>
        <v>15</v>
      </c>
      <c r="N160" s="69">
        <f aca="true" t="shared" si="25" ref="N160:N223">($N$4*Q160)/100</f>
        <v>15</v>
      </c>
      <c r="O160" s="12">
        <v>3</v>
      </c>
      <c r="P160" s="71">
        <v>3</v>
      </c>
      <c r="Q160" s="122">
        <f t="shared" si="21"/>
        <v>125</v>
      </c>
      <c r="R160" s="22"/>
    </row>
    <row r="161" spans="1:18" ht="12.75">
      <c r="A161" s="5"/>
      <c r="B161" s="5" t="s">
        <v>18</v>
      </c>
      <c r="C161" s="8">
        <v>38047</v>
      </c>
      <c r="D161" s="71"/>
      <c r="E161" s="71"/>
      <c r="F161" s="71"/>
      <c r="G161" s="10"/>
      <c r="H161" s="69"/>
      <c r="I161" s="22"/>
      <c r="J161" s="12"/>
      <c r="K161" s="69">
        <f t="shared" si="23"/>
        <v>75</v>
      </c>
      <c r="L161" s="69">
        <f t="shared" si="22"/>
        <v>15</v>
      </c>
      <c r="M161" s="69">
        <f t="shared" si="24"/>
        <v>15</v>
      </c>
      <c r="N161" s="69">
        <f t="shared" si="25"/>
        <v>15</v>
      </c>
      <c r="O161" s="12">
        <v>3</v>
      </c>
      <c r="P161" s="71">
        <v>3</v>
      </c>
      <c r="Q161" s="122">
        <f t="shared" si="21"/>
        <v>125</v>
      </c>
      <c r="R161" s="22"/>
    </row>
    <row r="162" spans="1:18" ht="12.75">
      <c r="A162" s="5"/>
      <c r="B162" s="5" t="s">
        <v>19</v>
      </c>
      <c r="C162" s="8">
        <v>38048</v>
      </c>
      <c r="D162" s="71"/>
      <c r="E162" s="71"/>
      <c r="F162" s="71"/>
      <c r="G162" s="10"/>
      <c r="H162" s="69"/>
      <c r="I162" s="22"/>
      <c r="J162" s="12"/>
      <c r="K162" s="69">
        <f t="shared" si="23"/>
        <v>75</v>
      </c>
      <c r="L162" s="69">
        <f t="shared" si="22"/>
        <v>15</v>
      </c>
      <c r="M162" s="69">
        <f t="shared" si="24"/>
        <v>15</v>
      </c>
      <c r="N162" s="69">
        <f t="shared" si="25"/>
        <v>15</v>
      </c>
      <c r="O162" s="12">
        <v>3</v>
      </c>
      <c r="P162" s="71">
        <v>3</v>
      </c>
      <c r="Q162" s="122">
        <f t="shared" si="21"/>
        <v>125</v>
      </c>
      <c r="R162" s="22"/>
    </row>
    <row r="163" spans="1:18" ht="12.75">
      <c r="A163" s="5"/>
      <c r="B163" s="5" t="s">
        <v>20</v>
      </c>
      <c r="C163" s="8">
        <v>38049</v>
      </c>
      <c r="D163" s="71"/>
      <c r="E163" s="71"/>
      <c r="F163" s="71"/>
      <c r="G163" s="10"/>
      <c r="H163" s="69"/>
      <c r="I163" s="22"/>
      <c r="J163" s="12"/>
      <c r="K163" s="69">
        <f t="shared" si="23"/>
        <v>75</v>
      </c>
      <c r="L163" s="69">
        <f t="shared" si="22"/>
        <v>15</v>
      </c>
      <c r="M163" s="69">
        <f t="shared" si="24"/>
        <v>15</v>
      </c>
      <c r="N163" s="69">
        <f t="shared" si="25"/>
        <v>15</v>
      </c>
      <c r="O163" s="12">
        <v>3</v>
      </c>
      <c r="P163" s="71">
        <v>3</v>
      </c>
      <c r="Q163" s="122">
        <f t="shared" si="21"/>
        <v>125</v>
      </c>
      <c r="R163" s="22"/>
    </row>
    <row r="164" spans="1:18" ht="12.75">
      <c r="A164" s="5"/>
      <c r="B164" s="5" t="s">
        <v>21</v>
      </c>
      <c r="C164" s="8">
        <v>38050</v>
      </c>
      <c r="D164" s="71"/>
      <c r="E164" s="71"/>
      <c r="F164" s="71"/>
      <c r="G164" s="10"/>
      <c r="H164" s="69"/>
      <c r="I164" s="22"/>
      <c r="J164" s="12"/>
      <c r="K164" s="69">
        <f t="shared" si="23"/>
        <v>75</v>
      </c>
      <c r="L164" s="69">
        <f t="shared" si="22"/>
        <v>15</v>
      </c>
      <c r="M164" s="69">
        <f t="shared" si="24"/>
        <v>15</v>
      </c>
      <c r="N164" s="69">
        <f t="shared" si="25"/>
        <v>15</v>
      </c>
      <c r="O164" s="12">
        <v>3</v>
      </c>
      <c r="P164" s="71">
        <v>3</v>
      </c>
      <c r="Q164" s="122">
        <f t="shared" si="21"/>
        <v>125</v>
      </c>
      <c r="R164" s="22"/>
    </row>
    <row r="165" spans="1:18" ht="12.75">
      <c r="A165" s="5"/>
      <c r="B165" s="53" t="s">
        <v>16</v>
      </c>
      <c r="C165" s="6">
        <v>38051</v>
      </c>
      <c r="D165" s="70">
        <f>($D$4*I165)/100</f>
        <v>225</v>
      </c>
      <c r="E165" s="70">
        <f>($E$4*I165)/100</f>
        <v>62.5</v>
      </c>
      <c r="F165" s="70">
        <f>($F$4*I165)/100</f>
        <v>31.25</v>
      </c>
      <c r="G165" s="54"/>
      <c r="H165" s="70">
        <v>2</v>
      </c>
      <c r="I165" s="55">
        <f>I25*1.25</f>
        <v>125</v>
      </c>
      <c r="J165" s="54">
        <v>400</v>
      </c>
      <c r="K165" s="70">
        <f t="shared" si="23"/>
        <v>75</v>
      </c>
      <c r="L165" s="70">
        <f t="shared" si="22"/>
        <v>15</v>
      </c>
      <c r="M165" s="70">
        <f t="shared" si="24"/>
        <v>15</v>
      </c>
      <c r="N165" s="70">
        <f t="shared" si="25"/>
        <v>15</v>
      </c>
      <c r="O165" s="54">
        <v>3</v>
      </c>
      <c r="P165" s="70">
        <v>3</v>
      </c>
      <c r="Q165" s="123">
        <f t="shared" si="21"/>
        <v>125</v>
      </c>
      <c r="R165" s="22"/>
    </row>
    <row r="166" spans="1:18" ht="12.75">
      <c r="A166" s="5"/>
      <c r="B166" s="5" t="s">
        <v>6</v>
      </c>
      <c r="C166" s="8">
        <v>38052</v>
      </c>
      <c r="D166" s="71"/>
      <c r="E166" s="71"/>
      <c r="F166" s="71"/>
      <c r="G166" s="10"/>
      <c r="H166" s="69"/>
      <c r="I166" s="22"/>
      <c r="J166" s="12"/>
      <c r="K166" s="69">
        <f t="shared" si="23"/>
        <v>75</v>
      </c>
      <c r="L166" s="69">
        <f t="shared" si="22"/>
        <v>15</v>
      </c>
      <c r="M166" s="69">
        <f t="shared" si="24"/>
        <v>15</v>
      </c>
      <c r="N166" s="69">
        <f t="shared" si="25"/>
        <v>15</v>
      </c>
      <c r="O166" s="12">
        <v>3</v>
      </c>
      <c r="P166" s="71">
        <v>3</v>
      </c>
      <c r="Q166" s="122">
        <f t="shared" si="21"/>
        <v>125</v>
      </c>
      <c r="R166" s="22"/>
    </row>
    <row r="167" spans="1:18" ht="12.75">
      <c r="A167" s="5"/>
      <c r="B167" s="5" t="s">
        <v>17</v>
      </c>
      <c r="C167" s="8">
        <v>38053</v>
      </c>
      <c r="D167" s="71"/>
      <c r="E167" s="71"/>
      <c r="F167" s="71"/>
      <c r="G167" s="10"/>
      <c r="H167" s="69"/>
      <c r="I167" s="23"/>
      <c r="J167" s="12"/>
      <c r="K167" s="69">
        <f t="shared" si="23"/>
        <v>75</v>
      </c>
      <c r="L167" s="69">
        <f t="shared" si="22"/>
        <v>15</v>
      </c>
      <c r="M167" s="69">
        <f t="shared" si="24"/>
        <v>15</v>
      </c>
      <c r="N167" s="69">
        <f t="shared" si="25"/>
        <v>15</v>
      </c>
      <c r="O167" s="12">
        <v>3</v>
      </c>
      <c r="P167" s="71">
        <v>3</v>
      </c>
      <c r="Q167" s="122">
        <f t="shared" si="21"/>
        <v>125</v>
      </c>
      <c r="R167" s="22"/>
    </row>
    <row r="168" spans="1:18" ht="12.75">
      <c r="A168" s="5"/>
      <c r="B168" s="5" t="s">
        <v>18</v>
      </c>
      <c r="C168" s="8">
        <v>38054</v>
      </c>
      <c r="D168" s="71"/>
      <c r="E168" s="71"/>
      <c r="F168" s="71"/>
      <c r="G168" s="12"/>
      <c r="H168" s="69"/>
      <c r="I168" s="23"/>
      <c r="J168" s="12"/>
      <c r="K168" s="69">
        <f t="shared" si="23"/>
        <v>75</v>
      </c>
      <c r="L168" s="69">
        <f t="shared" si="22"/>
        <v>15</v>
      </c>
      <c r="M168" s="69">
        <f t="shared" si="24"/>
        <v>15</v>
      </c>
      <c r="N168" s="69">
        <f t="shared" si="25"/>
        <v>15</v>
      </c>
      <c r="O168" s="12">
        <v>3</v>
      </c>
      <c r="P168" s="71">
        <v>3</v>
      </c>
      <c r="Q168" s="122">
        <f t="shared" si="21"/>
        <v>125</v>
      </c>
      <c r="R168" s="22"/>
    </row>
    <row r="169" spans="1:18" ht="12.75">
      <c r="A169" s="5"/>
      <c r="B169" s="5" t="s">
        <v>19</v>
      </c>
      <c r="C169" s="8">
        <v>38055</v>
      </c>
      <c r="D169" s="71"/>
      <c r="E169" s="71"/>
      <c r="F169" s="71"/>
      <c r="G169" s="12"/>
      <c r="H169" s="69"/>
      <c r="I169" s="23"/>
      <c r="J169" s="12"/>
      <c r="K169" s="69">
        <f t="shared" si="23"/>
        <v>75</v>
      </c>
      <c r="L169" s="69">
        <f t="shared" si="22"/>
        <v>15</v>
      </c>
      <c r="M169" s="69">
        <f t="shared" si="24"/>
        <v>15</v>
      </c>
      <c r="N169" s="69">
        <f t="shared" si="25"/>
        <v>15</v>
      </c>
      <c r="O169" s="12">
        <v>3</v>
      </c>
      <c r="P169" s="71">
        <v>3</v>
      </c>
      <c r="Q169" s="122">
        <f t="shared" si="21"/>
        <v>125</v>
      </c>
      <c r="R169" s="22"/>
    </row>
    <row r="170" spans="1:18" ht="12.75">
      <c r="A170" s="5"/>
      <c r="B170" s="5" t="s">
        <v>20</v>
      </c>
      <c r="C170" s="8">
        <v>38056</v>
      </c>
      <c r="D170" s="71"/>
      <c r="E170" s="71"/>
      <c r="F170" s="71"/>
      <c r="G170" s="12"/>
      <c r="H170" s="69"/>
      <c r="I170" s="23"/>
      <c r="J170" s="12"/>
      <c r="K170" s="69">
        <f t="shared" si="23"/>
        <v>75</v>
      </c>
      <c r="L170" s="69">
        <f t="shared" si="22"/>
        <v>15</v>
      </c>
      <c r="M170" s="69">
        <f t="shared" si="24"/>
        <v>15</v>
      </c>
      <c r="N170" s="69">
        <f t="shared" si="25"/>
        <v>15</v>
      </c>
      <c r="O170" s="12">
        <v>3</v>
      </c>
      <c r="P170" s="71">
        <v>3</v>
      </c>
      <c r="Q170" s="122">
        <f t="shared" si="21"/>
        <v>125</v>
      </c>
      <c r="R170" s="22"/>
    </row>
    <row r="171" spans="1:18" ht="12.75">
      <c r="A171" s="5"/>
      <c r="B171" s="5" t="s">
        <v>21</v>
      </c>
      <c r="C171" s="8">
        <v>38057</v>
      </c>
      <c r="D171" s="71"/>
      <c r="E171" s="71"/>
      <c r="F171" s="71"/>
      <c r="G171" s="12"/>
      <c r="H171" s="69"/>
      <c r="I171" s="16"/>
      <c r="J171" s="12"/>
      <c r="K171" s="69">
        <f t="shared" si="23"/>
        <v>75</v>
      </c>
      <c r="L171" s="69">
        <f t="shared" si="22"/>
        <v>15</v>
      </c>
      <c r="M171" s="69">
        <f t="shared" si="24"/>
        <v>15</v>
      </c>
      <c r="N171" s="69">
        <f t="shared" si="25"/>
        <v>15</v>
      </c>
      <c r="O171" s="12">
        <v>3</v>
      </c>
      <c r="P171" s="71">
        <v>3</v>
      </c>
      <c r="Q171" s="122">
        <f t="shared" si="21"/>
        <v>125</v>
      </c>
      <c r="R171" s="22"/>
    </row>
    <row r="172" spans="1:18" ht="12.75">
      <c r="A172" s="5"/>
      <c r="B172" s="9" t="s">
        <v>16</v>
      </c>
      <c r="C172" s="7">
        <v>38058</v>
      </c>
      <c r="D172" s="68">
        <f>($D$4*I172)/100</f>
        <v>234</v>
      </c>
      <c r="E172" s="68">
        <f>($E$4*I172)/100</f>
        <v>65</v>
      </c>
      <c r="F172" s="68">
        <f>($F$4*I172)/100</f>
        <v>32.5</v>
      </c>
      <c r="G172" s="11"/>
      <c r="H172" s="68">
        <v>2</v>
      </c>
      <c r="I172" s="15">
        <f>I4*1.3</f>
        <v>130</v>
      </c>
      <c r="J172" s="11">
        <v>400</v>
      </c>
      <c r="K172" s="68">
        <f t="shared" si="23"/>
        <v>78</v>
      </c>
      <c r="L172" s="68">
        <f>($L$4*Q172)/100</f>
        <v>15.6</v>
      </c>
      <c r="M172" s="68">
        <f t="shared" si="24"/>
        <v>15.6</v>
      </c>
      <c r="N172" s="68">
        <f t="shared" si="25"/>
        <v>15.6</v>
      </c>
      <c r="O172" s="83">
        <v>3</v>
      </c>
      <c r="P172" s="68">
        <v>3</v>
      </c>
      <c r="Q172" s="119">
        <f aca="true" t="shared" si="26" ref="Q172:Q199">Q4*1.3</f>
        <v>130</v>
      </c>
      <c r="R172" s="131"/>
    </row>
    <row r="173" spans="1:18" ht="12.75">
      <c r="A173" s="5"/>
      <c r="B173" s="5" t="s">
        <v>6</v>
      </c>
      <c r="C173" s="8">
        <v>38059</v>
      </c>
      <c r="D173" s="71"/>
      <c r="E173" s="71"/>
      <c r="F173" s="71"/>
      <c r="G173" s="10"/>
      <c r="H173" s="69"/>
      <c r="I173" s="23"/>
      <c r="J173" s="10"/>
      <c r="K173" s="69">
        <f t="shared" si="23"/>
        <v>78</v>
      </c>
      <c r="L173" s="69">
        <f aca="true" t="shared" si="27" ref="L173:L199">($L$5*Q173)/100</f>
        <v>15.6</v>
      </c>
      <c r="M173" s="69">
        <f t="shared" si="24"/>
        <v>15.6</v>
      </c>
      <c r="N173" s="69">
        <f t="shared" si="25"/>
        <v>15.6</v>
      </c>
      <c r="O173" s="10">
        <v>3</v>
      </c>
      <c r="P173" s="71">
        <v>3</v>
      </c>
      <c r="Q173" s="122">
        <f t="shared" si="26"/>
        <v>130</v>
      </c>
      <c r="R173" s="22"/>
    </row>
    <row r="174" spans="1:18" ht="12.75">
      <c r="A174" s="5"/>
      <c r="B174" s="5" t="s">
        <v>17</v>
      </c>
      <c r="C174" s="8">
        <v>38060</v>
      </c>
      <c r="D174" s="71"/>
      <c r="E174" s="71"/>
      <c r="F174" s="71"/>
      <c r="G174" s="10"/>
      <c r="H174" s="69"/>
      <c r="I174" s="23"/>
      <c r="J174" s="10"/>
      <c r="K174" s="69">
        <f t="shared" si="23"/>
        <v>78</v>
      </c>
      <c r="L174" s="69">
        <f t="shared" si="27"/>
        <v>15.6</v>
      </c>
      <c r="M174" s="69">
        <f t="shared" si="24"/>
        <v>15.6</v>
      </c>
      <c r="N174" s="69">
        <f t="shared" si="25"/>
        <v>15.6</v>
      </c>
      <c r="O174" s="10">
        <v>3</v>
      </c>
      <c r="P174" s="71">
        <v>3</v>
      </c>
      <c r="Q174" s="122">
        <f t="shared" si="26"/>
        <v>130</v>
      </c>
      <c r="R174" s="22"/>
    </row>
    <row r="175" spans="1:18" ht="12.75">
      <c r="A175" s="5"/>
      <c r="B175" s="5" t="s">
        <v>18</v>
      </c>
      <c r="C175" s="8">
        <v>38061</v>
      </c>
      <c r="D175" s="71"/>
      <c r="E175" s="71"/>
      <c r="F175" s="71"/>
      <c r="G175" s="10"/>
      <c r="H175" s="69"/>
      <c r="I175" s="22"/>
      <c r="J175" s="10"/>
      <c r="K175" s="69">
        <f t="shared" si="23"/>
        <v>78</v>
      </c>
      <c r="L175" s="69">
        <f t="shared" si="27"/>
        <v>15.6</v>
      </c>
      <c r="M175" s="69">
        <f t="shared" si="24"/>
        <v>15.6</v>
      </c>
      <c r="N175" s="69">
        <f t="shared" si="25"/>
        <v>15.6</v>
      </c>
      <c r="O175" s="10">
        <v>3</v>
      </c>
      <c r="P175" s="71">
        <v>3</v>
      </c>
      <c r="Q175" s="122">
        <f t="shared" si="26"/>
        <v>130</v>
      </c>
      <c r="R175" s="22"/>
    </row>
    <row r="176" spans="1:18" ht="12.75">
      <c r="A176" s="5"/>
      <c r="B176" s="5" t="s">
        <v>19</v>
      </c>
      <c r="C176" s="8">
        <v>38062</v>
      </c>
      <c r="D176" s="71"/>
      <c r="E176" s="71"/>
      <c r="F176" s="71"/>
      <c r="G176" s="10"/>
      <c r="H176" s="69"/>
      <c r="I176" s="22"/>
      <c r="J176" s="10"/>
      <c r="K176" s="69">
        <f t="shared" si="23"/>
        <v>78</v>
      </c>
      <c r="L176" s="69">
        <f t="shared" si="27"/>
        <v>15.6</v>
      </c>
      <c r="M176" s="69">
        <f t="shared" si="24"/>
        <v>15.6</v>
      </c>
      <c r="N176" s="69">
        <f t="shared" si="25"/>
        <v>15.6</v>
      </c>
      <c r="O176" s="10">
        <v>3</v>
      </c>
      <c r="P176" s="71">
        <v>3</v>
      </c>
      <c r="Q176" s="122">
        <f t="shared" si="26"/>
        <v>130</v>
      </c>
      <c r="R176" s="22"/>
    </row>
    <row r="177" spans="1:18" ht="12.75">
      <c r="A177" s="5"/>
      <c r="B177" s="5" t="s">
        <v>20</v>
      </c>
      <c r="C177" s="8">
        <v>38063</v>
      </c>
      <c r="D177" s="71"/>
      <c r="E177" s="71"/>
      <c r="F177" s="71"/>
      <c r="G177" s="10"/>
      <c r="H177" s="69"/>
      <c r="I177" s="22"/>
      <c r="J177" s="10"/>
      <c r="K177" s="69">
        <f t="shared" si="23"/>
        <v>78</v>
      </c>
      <c r="L177" s="69">
        <f t="shared" si="27"/>
        <v>15.6</v>
      </c>
      <c r="M177" s="69">
        <f t="shared" si="24"/>
        <v>15.6</v>
      </c>
      <c r="N177" s="69">
        <f t="shared" si="25"/>
        <v>15.6</v>
      </c>
      <c r="O177" s="10">
        <v>3</v>
      </c>
      <c r="P177" s="71">
        <v>3</v>
      </c>
      <c r="Q177" s="122">
        <f t="shared" si="26"/>
        <v>130</v>
      </c>
      <c r="R177" s="22"/>
    </row>
    <row r="178" spans="1:18" ht="12.75">
      <c r="A178" s="5"/>
      <c r="B178" s="5" t="s">
        <v>21</v>
      </c>
      <c r="C178" s="8">
        <v>38064</v>
      </c>
      <c r="D178" s="71"/>
      <c r="E178" s="71"/>
      <c r="F178" s="71"/>
      <c r="G178" s="10"/>
      <c r="H178" s="69"/>
      <c r="I178" s="22"/>
      <c r="J178" s="10"/>
      <c r="K178" s="69">
        <f t="shared" si="23"/>
        <v>78</v>
      </c>
      <c r="L178" s="69">
        <f t="shared" si="27"/>
        <v>15.6</v>
      </c>
      <c r="M178" s="69">
        <f t="shared" si="24"/>
        <v>15.6</v>
      </c>
      <c r="N178" s="69">
        <f t="shared" si="25"/>
        <v>15.6</v>
      </c>
      <c r="O178" s="10">
        <v>3</v>
      </c>
      <c r="P178" s="71">
        <v>3</v>
      </c>
      <c r="Q178" s="122">
        <f t="shared" si="26"/>
        <v>130</v>
      </c>
      <c r="R178" s="22"/>
    </row>
    <row r="179" spans="1:18" ht="12.75">
      <c r="A179" s="5"/>
      <c r="B179" s="53" t="s">
        <v>16</v>
      </c>
      <c r="C179" s="6">
        <v>38065</v>
      </c>
      <c r="D179" s="70">
        <f>($D$4*I179)/100</f>
        <v>234</v>
      </c>
      <c r="E179" s="70">
        <f>($E$4*I179)/100</f>
        <v>65</v>
      </c>
      <c r="F179" s="70">
        <f>($F$4*I179)/100</f>
        <v>32.5</v>
      </c>
      <c r="G179" s="54"/>
      <c r="H179" s="70">
        <v>2</v>
      </c>
      <c r="I179" s="55">
        <f>I11*1.3</f>
        <v>130</v>
      </c>
      <c r="J179" s="54">
        <v>400</v>
      </c>
      <c r="K179" s="70">
        <f t="shared" si="23"/>
        <v>78</v>
      </c>
      <c r="L179" s="70">
        <f t="shared" si="27"/>
        <v>15.6</v>
      </c>
      <c r="M179" s="70">
        <f t="shared" si="24"/>
        <v>15.6</v>
      </c>
      <c r="N179" s="70">
        <f t="shared" si="25"/>
        <v>15.6</v>
      </c>
      <c r="O179" s="54">
        <v>3</v>
      </c>
      <c r="P179" s="70">
        <v>3</v>
      </c>
      <c r="Q179" s="123">
        <f t="shared" si="26"/>
        <v>130</v>
      </c>
      <c r="R179" s="22"/>
    </row>
    <row r="180" spans="1:18" ht="12.75">
      <c r="A180" s="5"/>
      <c r="B180" s="5" t="s">
        <v>6</v>
      </c>
      <c r="C180" s="8">
        <v>38066</v>
      </c>
      <c r="D180" s="71"/>
      <c r="E180" s="71"/>
      <c r="F180" s="71"/>
      <c r="G180" s="10"/>
      <c r="H180" s="69"/>
      <c r="I180" s="22"/>
      <c r="J180" s="12"/>
      <c r="K180" s="69">
        <f t="shared" si="23"/>
        <v>78</v>
      </c>
      <c r="L180" s="69">
        <f t="shared" si="27"/>
        <v>15.6</v>
      </c>
      <c r="M180" s="69">
        <f t="shared" si="24"/>
        <v>15.6</v>
      </c>
      <c r="N180" s="69">
        <f t="shared" si="25"/>
        <v>15.6</v>
      </c>
      <c r="O180" s="12">
        <v>3</v>
      </c>
      <c r="P180" s="71">
        <v>3</v>
      </c>
      <c r="Q180" s="122">
        <f t="shared" si="26"/>
        <v>130</v>
      </c>
      <c r="R180" s="22"/>
    </row>
    <row r="181" spans="1:18" ht="12.75">
      <c r="A181" s="5"/>
      <c r="B181" s="5" t="s">
        <v>17</v>
      </c>
      <c r="C181" s="8">
        <v>38067</v>
      </c>
      <c r="D181" s="71"/>
      <c r="E181" s="71"/>
      <c r="F181" s="71"/>
      <c r="G181" s="10"/>
      <c r="H181" s="69"/>
      <c r="I181" s="22"/>
      <c r="J181" s="12"/>
      <c r="K181" s="69">
        <f t="shared" si="23"/>
        <v>78</v>
      </c>
      <c r="L181" s="69">
        <f t="shared" si="27"/>
        <v>15.6</v>
      </c>
      <c r="M181" s="69">
        <f t="shared" si="24"/>
        <v>15.6</v>
      </c>
      <c r="N181" s="69">
        <f t="shared" si="25"/>
        <v>15.6</v>
      </c>
      <c r="O181" s="12">
        <v>3</v>
      </c>
      <c r="P181" s="71">
        <v>3</v>
      </c>
      <c r="Q181" s="122">
        <f t="shared" si="26"/>
        <v>130</v>
      </c>
      <c r="R181" s="22"/>
    </row>
    <row r="182" spans="1:18" ht="12.75">
      <c r="A182" s="5"/>
      <c r="B182" s="5" t="s">
        <v>18</v>
      </c>
      <c r="C182" s="8">
        <v>38068</v>
      </c>
      <c r="D182" s="71"/>
      <c r="E182" s="71"/>
      <c r="F182" s="71"/>
      <c r="G182" s="10"/>
      <c r="H182" s="69"/>
      <c r="I182" s="22"/>
      <c r="J182" s="12"/>
      <c r="K182" s="69">
        <f t="shared" si="23"/>
        <v>78</v>
      </c>
      <c r="L182" s="69">
        <f t="shared" si="27"/>
        <v>15.6</v>
      </c>
      <c r="M182" s="69">
        <f t="shared" si="24"/>
        <v>15.6</v>
      </c>
      <c r="N182" s="69">
        <f t="shared" si="25"/>
        <v>15.6</v>
      </c>
      <c r="O182" s="12">
        <v>3</v>
      </c>
      <c r="P182" s="71">
        <v>3</v>
      </c>
      <c r="Q182" s="122">
        <f t="shared" si="26"/>
        <v>130</v>
      </c>
      <c r="R182" s="22"/>
    </row>
    <row r="183" spans="1:18" ht="12.75">
      <c r="A183" s="5"/>
      <c r="B183" s="5" t="s">
        <v>19</v>
      </c>
      <c r="C183" s="8">
        <v>38069</v>
      </c>
      <c r="D183" s="71"/>
      <c r="E183" s="71"/>
      <c r="F183" s="71"/>
      <c r="G183" s="10"/>
      <c r="H183" s="69"/>
      <c r="I183" s="22"/>
      <c r="J183" s="12"/>
      <c r="K183" s="69">
        <f t="shared" si="23"/>
        <v>78</v>
      </c>
      <c r="L183" s="69">
        <f t="shared" si="27"/>
        <v>15.6</v>
      </c>
      <c r="M183" s="69">
        <f t="shared" si="24"/>
        <v>15.6</v>
      </c>
      <c r="N183" s="69">
        <f t="shared" si="25"/>
        <v>15.6</v>
      </c>
      <c r="O183" s="12">
        <v>3</v>
      </c>
      <c r="P183" s="71">
        <v>3</v>
      </c>
      <c r="Q183" s="122">
        <f t="shared" si="26"/>
        <v>130</v>
      </c>
      <c r="R183" s="22"/>
    </row>
    <row r="184" spans="1:18" ht="12.75">
      <c r="A184" s="5"/>
      <c r="B184" s="5" t="s">
        <v>20</v>
      </c>
      <c r="C184" s="8">
        <v>38070</v>
      </c>
      <c r="D184" s="71"/>
      <c r="E184" s="71"/>
      <c r="F184" s="71"/>
      <c r="G184" s="10"/>
      <c r="H184" s="69"/>
      <c r="I184" s="22"/>
      <c r="J184" s="12"/>
      <c r="K184" s="69">
        <f t="shared" si="23"/>
        <v>78</v>
      </c>
      <c r="L184" s="69">
        <f t="shared" si="27"/>
        <v>15.6</v>
      </c>
      <c r="M184" s="69">
        <f t="shared" si="24"/>
        <v>15.6</v>
      </c>
      <c r="N184" s="69">
        <f t="shared" si="25"/>
        <v>15.6</v>
      </c>
      <c r="O184" s="12">
        <v>3</v>
      </c>
      <c r="P184" s="71">
        <v>3</v>
      </c>
      <c r="Q184" s="122">
        <f t="shared" si="26"/>
        <v>130</v>
      </c>
      <c r="R184" s="22"/>
    </row>
    <row r="185" spans="1:18" ht="12.75">
      <c r="A185" s="5"/>
      <c r="B185" s="5" t="s">
        <v>21</v>
      </c>
      <c r="C185" s="8">
        <v>38071</v>
      </c>
      <c r="D185" s="71"/>
      <c r="E185" s="71"/>
      <c r="F185" s="71"/>
      <c r="G185" s="10"/>
      <c r="H185" s="69"/>
      <c r="I185" s="22"/>
      <c r="J185" s="12"/>
      <c r="K185" s="69">
        <f t="shared" si="23"/>
        <v>78</v>
      </c>
      <c r="L185" s="69">
        <f t="shared" si="27"/>
        <v>15.6</v>
      </c>
      <c r="M185" s="69">
        <f t="shared" si="24"/>
        <v>15.6</v>
      </c>
      <c r="N185" s="69">
        <f t="shared" si="25"/>
        <v>15.6</v>
      </c>
      <c r="O185" s="12">
        <v>3</v>
      </c>
      <c r="P185" s="71">
        <v>3</v>
      </c>
      <c r="Q185" s="122">
        <f t="shared" si="26"/>
        <v>130</v>
      </c>
      <c r="R185" s="22"/>
    </row>
    <row r="186" spans="1:18" ht="12.75">
      <c r="A186" s="5"/>
      <c r="B186" s="53" t="s">
        <v>16</v>
      </c>
      <c r="C186" s="6">
        <v>38072</v>
      </c>
      <c r="D186" s="70">
        <f>($D$4*I186)/100</f>
        <v>234</v>
      </c>
      <c r="E186" s="70">
        <f>($E$4*I186)/100</f>
        <v>65</v>
      </c>
      <c r="F186" s="70">
        <f>($F$4*I186)/100</f>
        <v>32.5</v>
      </c>
      <c r="G186" s="54"/>
      <c r="H186" s="70">
        <v>2</v>
      </c>
      <c r="I186" s="55">
        <f>I18*1.3</f>
        <v>130</v>
      </c>
      <c r="J186" s="54">
        <v>400</v>
      </c>
      <c r="K186" s="70">
        <f t="shared" si="23"/>
        <v>78</v>
      </c>
      <c r="L186" s="70">
        <f t="shared" si="27"/>
        <v>15.6</v>
      </c>
      <c r="M186" s="70">
        <f t="shared" si="24"/>
        <v>15.6</v>
      </c>
      <c r="N186" s="70">
        <f t="shared" si="25"/>
        <v>15.6</v>
      </c>
      <c r="O186" s="54">
        <v>3</v>
      </c>
      <c r="P186" s="70">
        <v>3</v>
      </c>
      <c r="Q186" s="123">
        <f t="shared" si="26"/>
        <v>130</v>
      </c>
      <c r="R186" s="22"/>
    </row>
    <row r="187" spans="1:18" ht="12.75">
      <c r="A187" s="5"/>
      <c r="B187" s="5" t="s">
        <v>6</v>
      </c>
      <c r="C187" s="8">
        <v>38073</v>
      </c>
      <c r="D187" s="71"/>
      <c r="E187" s="71"/>
      <c r="F187" s="71"/>
      <c r="G187" s="10"/>
      <c r="H187" s="69"/>
      <c r="I187" s="22"/>
      <c r="J187" s="12"/>
      <c r="K187" s="69">
        <f t="shared" si="23"/>
        <v>78</v>
      </c>
      <c r="L187" s="69">
        <f t="shared" si="27"/>
        <v>15.6</v>
      </c>
      <c r="M187" s="69">
        <f t="shared" si="24"/>
        <v>15.6</v>
      </c>
      <c r="N187" s="69">
        <f t="shared" si="25"/>
        <v>15.6</v>
      </c>
      <c r="O187" s="12">
        <v>3</v>
      </c>
      <c r="P187" s="71">
        <v>3</v>
      </c>
      <c r="Q187" s="122">
        <f t="shared" si="26"/>
        <v>130</v>
      </c>
      <c r="R187" s="22"/>
    </row>
    <row r="188" spans="1:18" ht="12.75">
      <c r="A188" s="5"/>
      <c r="B188" s="5" t="s">
        <v>17</v>
      </c>
      <c r="C188" s="8">
        <v>38074</v>
      </c>
      <c r="D188" s="71"/>
      <c r="E188" s="71"/>
      <c r="F188" s="71"/>
      <c r="G188" s="10"/>
      <c r="H188" s="69"/>
      <c r="I188" s="22"/>
      <c r="J188" s="12"/>
      <c r="K188" s="69">
        <f t="shared" si="23"/>
        <v>78</v>
      </c>
      <c r="L188" s="69">
        <f t="shared" si="27"/>
        <v>15.6</v>
      </c>
      <c r="M188" s="69">
        <f t="shared" si="24"/>
        <v>15.6</v>
      </c>
      <c r="N188" s="69">
        <f t="shared" si="25"/>
        <v>15.6</v>
      </c>
      <c r="O188" s="12">
        <v>3</v>
      </c>
      <c r="P188" s="71">
        <v>3</v>
      </c>
      <c r="Q188" s="122">
        <f t="shared" si="26"/>
        <v>130</v>
      </c>
      <c r="R188" s="22"/>
    </row>
    <row r="189" spans="1:18" ht="12.75">
      <c r="A189" s="5"/>
      <c r="B189" s="5" t="s">
        <v>18</v>
      </c>
      <c r="C189" s="8">
        <v>38075</v>
      </c>
      <c r="D189" s="71"/>
      <c r="E189" s="71"/>
      <c r="F189" s="71"/>
      <c r="G189" s="10"/>
      <c r="H189" s="69"/>
      <c r="I189" s="22"/>
      <c r="J189" s="12"/>
      <c r="K189" s="69">
        <f t="shared" si="23"/>
        <v>78</v>
      </c>
      <c r="L189" s="69">
        <f t="shared" si="27"/>
        <v>15.6</v>
      </c>
      <c r="M189" s="69">
        <f t="shared" si="24"/>
        <v>15.6</v>
      </c>
      <c r="N189" s="69">
        <f t="shared" si="25"/>
        <v>15.6</v>
      </c>
      <c r="O189" s="12">
        <v>3</v>
      </c>
      <c r="P189" s="71">
        <v>3</v>
      </c>
      <c r="Q189" s="122">
        <f t="shared" si="26"/>
        <v>130</v>
      </c>
      <c r="R189" s="22"/>
    </row>
    <row r="190" spans="1:18" ht="12.75">
      <c r="A190" s="5"/>
      <c r="B190" s="5" t="s">
        <v>19</v>
      </c>
      <c r="C190" s="8">
        <v>38076</v>
      </c>
      <c r="D190" s="71"/>
      <c r="E190" s="71"/>
      <c r="F190" s="71"/>
      <c r="G190" s="10"/>
      <c r="H190" s="69"/>
      <c r="I190" s="22"/>
      <c r="J190" s="12"/>
      <c r="K190" s="69">
        <f t="shared" si="23"/>
        <v>78</v>
      </c>
      <c r="L190" s="69">
        <f t="shared" si="27"/>
        <v>15.6</v>
      </c>
      <c r="M190" s="69">
        <f t="shared" si="24"/>
        <v>15.6</v>
      </c>
      <c r="N190" s="69">
        <f t="shared" si="25"/>
        <v>15.6</v>
      </c>
      <c r="O190" s="12">
        <v>3</v>
      </c>
      <c r="P190" s="71">
        <v>3</v>
      </c>
      <c r="Q190" s="122">
        <f t="shared" si="26"/>
        <v>130</v>
      </c>
      <c r="R190" s="22"/>
    </row>
    <row r="191" spans="1:18" ht="12.75">
      <c r="A191" s="5"/>
      <c r="B191" s="5" t="s">
        <v>20</v>
      </c>
      <c r="C191" s="8">
        <v>38077</v>
      </c>
      <c r="D191" s="71"/>
      <c r="E191" s="71"/>
      <c r="F191" s="71"/>
      <c r="G191" s="10"/>
      <c r="H191" s="69"/>
      <c r="I191" s="22"/>
      <c r="J191" s="12"/>
      <c r="K191" s="69">
        <f t="shared" si="23"/>
        <v>78</v>
      </c>
      <c r="L191" s="69">
        <f t="shared" si="27"/>
        <v>15.6</v>
      </c>
      <c r="M191" s="69">
        <f t="shared" si="24"/>
        <v>15.6</v>
      </c>
      <c r="N191" s="69">
        <f t="shared" si="25"/>
        <v>15.6</v>
      </c>
      <c r="O191" s="12">
        <v>3</v>
      </c>
      <c r="P191" s="71">
        <v>3</v>
      </c>
      <c r="Q191" s="122">
        <f t="shared" si="26"/>
        <v>130</v>
      </c>
      <c r="R191" s="22"/>
    </row>
    <row r="192" spans="1:18" ht="12.75">
      <c r="A192" s="5"/>
      <c r="B192" s="5" t="s">
        <v>21</v>
      </c>
      <c r="C192" s="8">
        <v>38078</v>
      </c>
      <c r="D192" s="71"/>
      <c r="E192" s="71"/>
      <c r="F192" s="71"/>
      <c r="G192" s="10"/>
      <c r="H192" s="69"/>
      <c r="I192" s="22"/>
      <c r="J192" s="12"/>
      <c r="K192" s="69">
        <f t="shared" si="23"/>
        <v>78</v>
      </c>
      <c r="L192" s="69">
        <f t="shared" si="27"/>
        <v>15.6</v>
      </c>
      <c r="M192" s="69">
        <f t="shared" si="24"/>
        <v>15.6</v>
      </c>
      <c r="N192" s="69">
        <f t="shared" si="25"/>
        <v>15.6</v>
      </c>
      <c r="O192" s="12">
        <v>3</v>
      </c>
      <c r="P192" s="71">
        <v>3</v>
      </c>
      <c r="Q192" s="122">
        <f t="shared" si="26"/>
        <v>130</v>
      </c>
      <c r="R192" s="22"/>
    </row>
    <row r="193" spans="1:18" ht="12.75">
      <c r="A193" s="5"/>
      <c r="B193" s="53" t="s">
        <v>16</v>
      </c>
      <c r="C193" s="6">
        <v>38079</v>
      </c>
      <c r="D193" s="70">
        <f>($D$4*I193)/100</f>
        <v>234</v>
      </c>
      <c r="E193" s="70">
        <f>($E$4*I193)/100</f>
        <v>65</v>
      </c>
      <c r="F193" s="70">
        <f>($F$4*I193)/100</f>
        <v>32.5</v>
      </c>
      <c r="G193" s="54"/>
      <c r="H193" s="70">
        <v>2</v>
      </c>
      <c r="I193" s="55">
        <f>I25*1.3</f>
        <v>130</v>
      </c>
      <c r="J193" s="54">
        <v>400</v>
      </c>
      <c r="K193" s="70">
        <f t="shared" si="23"/>
        <v>78</v>
      </c>
      <c r="L193" s="70">
        <f t="shared" si="27"/>
        <v>15.6</v>
      </c>
      <c r="M193" s="70">
        <f t="shared" si="24"/>
        <v>15.6</v>
      </c>
      <c r="N193" s="70">
        <f t="shared" si="25"/>
        <v>15.6</v>
      </c>
      <c r="O193" s="54">
        <v>3</v>
      </c>
      <c r="P193" s="70">
        <v>3</v>
      </c>
      <c r="Q193" s="123">
        <f t="shared" si="26"/>
        <v>130</v>
      </c>
      <c r="R193" s="22"/>
    </row>
    <row r="194" spans="1:18" ht="12.75">
      <c r="A194" s="5"/>
      <c r="B194" s="5" t="s">
        <v>6</v>
      </c>
      <c r="C194" s="8">
        <v>38080</v>
      </c>
      <c r="D194" s="71"/>
      <c r="E194" s="71"/>
      <c r="F194" s="71"/>
      <c r="G194" s="10"/>
      <c r="H194" s="69"/>
      <c r="I194" s="22"/>
      <c r="J194" s="12"/>
      <c r="K194" s="69">
        <f t="shared" si="23"/>
        <v>78</v>
      </c>
      <c r="L194" s="69">
        <f t="shared" si="27"/>
        <v>15.6</v>
      </c>
      <c r="M194" s="69">
        <f t="shared" si="24"/>
        <v>15.6</v>
      </c>
      <c r="N194" s="69">
        <f t="shared" si="25"/>
        <v>15.6</v>
      </c>
      <c r="O194" s="12">
        <v>3</v>
      </c>
      <c r="P194" s="71">
        <v>3</v>
      </c>
      <c r="Q194" s="122">
        <f t="shared" si="26"/>
        <v>130</v>
      </c>
      <c r="R194" s="22"/>
    </row>
    <row r="195" spans="1:18" ht="12.75">
      <c r="A195" s="5"/>
      <c r="B195" s="5" t="s">
        <v>17</v>
      </c>
      <c r="C195" s="8">
        <v>38081</v>
      </c>
      <c r="D195" s="71"/>
      <c r="E195" s="71"/>
      <c r="F195" s="71"/>
      <c r="G195" s="10"/>
      <c r="H195" s="69"/>
      <c r="I195" s="22"/>
      <c r="J195" s="12"/>
      <c r="K195" s="69">
        <f t="shared" si="23"/>
        <v>78</v>
      </c>
      <c r="L195" s="69">
        <f t="shared" si="27"/>
        <v>15.6</v>
      </c>
      <c r="M195" s="69">
        <f t="shared" si="24"/>
        <v>15.6</v>
      </c>
      <c r="N195" s="69">
        <f t="shared" si="25"/>
        <v>15.6</v>
      </c>
      <c r="O195" s="12">
        <v>3</v>
      </c>
      <c r="P195" s="71">
        <v>3</v>
      </c>
      <c r="Q195" s="122">
        <f t="shared" si="26"/>
        <v>130</v>
      </c>
      <c r="R195" s="22"/>
    </row>
    <row r="196" spans="1:18" ht="12.75">
      <c r="A196" s="5"/>
      <c r="B196" s="5" t="s">
        <v>18</v>
      </c>
      <c r="C196" s="8">
        <v>38082</v>
      </c>
      <c r="D196" s="71"/>
      <c r="E196" s="71"/>
      <c r="F196" s="71"/>
      <c r="G196" s="12"/>
      <c r="H196" s="69"/>
      <c r="I196" s="23"/>
      <c r="J196" s="12"/>
      <c r="K196" s="69">
        <f t="shared" si="23"/>
        <v>78</v>
      </c>
      <c r="L196" s="69">
        <f t="shared" si="27"/>
        <v>15.6</v>
      </c>
      <c r="M196" s="69">
        <f t="shared" si="24"/>
        <v>15.6</v>
      </c>
      <c r="N196" s="69">
        <f t="shared" si="25"/>
        <v>15.6</v>
      </c>
      <c r="O196" s="12">
        <v>3</v>
      </c>
      <c r="P196" s="71">
        <v>3</v>
      </c>
      <c r="Q196" s="122">
        <f t="shared" si="26"/>
        <v>130</v>
      </c>
      <c r="R196" s="22"/>
    </row>
    <row r="197" spans="1:18" ht="12.75">
      <c r="A197" s="5"/>
      <c r="B197" s="5" t="s">
        <v>19</v>
      </c>
      <c r="C197" s="8">
        <v>38083</v>
      </c>
      <c r="D197" s="71"/>
      <c r="E197" s="71"/>
      <c r="F197" s="71"/>
      <c r="G197" s="12"/>
      <c r="H197" s="69"/>
      <c r="I197" s="23"/>
      <c r="J197" s="12"/>
      <c r="K197" s="69">
        <f t="shared" si="23"/>
        <v>78</v>
      </c>
      <c r="L197" s="69">
        <f t="shared" si="27"/>
        <v>15.6</v>
      </c>
      <c r="M197" s="69">
        <f t="shared" si="24"/>
        <v>15.6</v>
      </c>
      <c r="N197" s="69">
        <f t="shared" si="25"/>
        <v>15.6</v>
      </c>
      <c r="O197" s="12">
        <v>3</v>
      </c>
      <c r="P197" s="71">
        <v>3</v>
      </c>
      <c r="Q197" s="122">
        <f t="shared" si="26"/>
        <v>130</v>
      </c>
      <c r="R197" s="22"/>
    </row>
    <row r="198" spans="1:18" ht="12.75">
      <c r="A198" s="5"/>
      <c r="B198" s="5" t="s">
        <v>20</v>
      </c>
      <c r="C198" s="8">
        <v>38084</v>
      </c>
      <c r="D198" s="71"/>
      <c r="E198" s="71"/>
      <c r="F198" s="71"/>
      <c r="G198" s="12"/>
      <c r="H198" s="69"/>
      <c r="I198" s="23"/>
      <c r="J198" s="12"/>
      <c r="K198" s="69">
        <f t="shared" si="23"/>
        <v>78</v>
      </c>
      <c r="L198" s="69">
        <f t="shared" si="27"/>
        <v>15.6</v>
      </c>
      <c r="M198" s="69">
        <f t="shared" si="24"/>
        <v>15.6</v>
      </c>
      <c r="N198" s="69">
        <f t="shared" si="25"/>
        <v>15.6</v>
      </c>
      <c r="O198" s="12">
        <v>3</v>
      </c>
      <c r="P198" s="71">
        <v>3</v>
      </c>
      <c r="Q198" s="122">
        <f t="shared" si="26"/>
        <v>130</v>
      </c>
      <c r="R198" s="22"/>
    </row>
    <row r="199" spans="1:18" ht="12.75">
      <c r="A199" s="5"/>
      <c r="B199" s="5" t="s">
        <v>21</v>
      </c>
      <c r="C199" s="8">
        <v>38085</v>
      </c>
      <c r="D199" s="71"/>
      <c r="E199" s="71"/>
      <c r="F199" s="71"/>
      <c r="G199" s="12"/>
      <c r="H199" s="69"/>
      <c r="I199" s="23"/>
      <c r="J199" s="12"/>
      <c r="K199" s="69">
        <f t="shared" si="23"/>
        <v>78</v>
      </c>
      <c r="L199" s="69">
        <f t="shared" si="27"/>
        <v>15.6</v>
      </c>
      <c r="M199" s="69">
        <f t="shared" si="24"/>
        <v>15.6</v>
      </c>
      <c r="N199" s="69">
        <f t="shared" si="25"/>
        <v>15.6</v>
      </c>
      <c r="O199" s="12">
        <v>3</v>
      </c>
      <c r="P199" s="71">
        <v>3</v>
      </c>
      <c r="Q199" s="122">
        <f t="shared" si="26"/>
        <v>130</v>
      </c>
      <c r="R199" s="22"/>
    </row>
    <row r="200" spans="1:18" ht="12.75">
      <c r="A200" s="5"/>
      <c r="B200" s="9" t="s">
        <v>16</v>
      </c>
      <c r="C200" s="7">
        <v>38086</v>
      </c>
      <c r="D200" s="68">
        <f>($D$4*I200)/100</f>
        <v>243</v>
      </c>
      <c r="E200" s="68">
        <f>($E$4*I200)/100</f>
        <v>67.5</v>
      </c>
      <c r="F200" s="68">
        <f>($F$4*I200)/100</f>
        <v>33.75</v>
      </c>
      <c r="G200" s="11"/>
      <c r="H200" s="68">
        <v>2</v>
      </c>
      <c r="I200" s="15">
        <f>I4*1.35</f>
        <v>135</v>
      </c>
      <c r="J200" s="11">
        <v>400</v>
      </c>
      <c r="K200" s="68">
        <f t="shared" si="23"/>
        <v>81</v>
      </c>
      <c r="L200" s="68">
        <f>($L$4*Q200)/100</f>
        <v>16.2</v>
      </c>
      <c r="M200" s="68">
        <f t="shared" si="24"/>
        <v>16.2</v>
      </c>
      <c r="N200" s="68">
        <f t="shared" si="25"/>
        <v>16.2</v>
      </c>
      <c r="O200" s="83">
        <v>3</v>
      </c>
      <c r="P200" s="68">
        <v>3</v>
      </c>
      <c r="Q200" s="119">
        <f aca="true" t="shared" si="28" ref="Q200:Q227">Q4*1.35</f>
        <v>135</v>
      </c>
      <c r="R200" s="131"/>
    </row>
    <row r="201" spans="1:18" ht="12.75">
      <c r="A201" s="5"/>
      <c r="B201" s="5" t="s">
        <v>6</v>
      </c>
      <c r="C201" s="8">
        <v>38087</v>
      </c>
      <c r="D201" s="71"/>
      <c r="E201" s="71"/>
      <c r="F201" s="71"/>
      <c r="G201" s="10"/>
      <c r="H201" s="69"/>
      <c r="I201" s="23"/>
      <c r="J201" s="10"/>
      <c r="K201" s="69">
        <f t="shared" si="23"/>
        <v>81</v>
      </c>
      <c r="L201" s="69">
        <f aca="true" t="shared" si="29" ref="L201:L227">($L$5*Q201)/100</f>
        <v>16.2</v>
      </c>
      <c r="M201" s="69">
        <f t="shared" si="24"/>
        <v>16.2</v>
      </c>
      <c r="N201" s="69">
        <f t="shared" si="25"/>
        <v>16.2</v>
      </c>
      <c r="O201" s="10">
        <v>3</v>
      </c>
      <c r="P201" s="71">
        <v>3</v>
      </c>
      <c r="Q201" s="122">
        <f t="shared" si="28"/>
        <v>135</v>
      </c>
      <c r="R201" s="22"/>
    </row>
    <row r="202" spans="1:18" ht="12.75">
      <c r="A202" s="5"/>
      <c r="B202" s="5" t="s">
        <v>17</v>
      </c>
      <c r="C202" s="8">
        <v>38088</v>
      </c>
      <c r="D202" s="71"/>
      <c r="E202" s="71"/>
      <c r="F202" s="71"/>
      <c r="G202" s="10"/>
      <c r="H202" s="69"/>
      <c r="I202" s="23"/>
      <c r="J202" s="10"/>
      <c r="K202" s="69">
        <f t="shared" si="23"/>
        <v>81</v>
      </c>
      <c r="L202" s="69">
        <f t="shared" si="29"/>
        <v>16.2</v>
      </c>
      <c r="M202" s="69">
        <f t="shared" si="24"/>
        <v>16.2</v>
      </c>
      <c r="N202" s="69">
        <f t="shared" si="25"/>
        <v>16.2</v>
      </c>
      <c r="O202" s="10">
        <v>3</v>
      </c>
      <c r="P202" s="71">
        <v>3</v>
      </c>
      <c r="Q202" s="122">
        <f t="shared" si="28"/>
        <v>135</v>
      </c>
      <c r="R202" s="22"/>
    </row>
    <row r="203" spans="1:18" ht="12.75">
      <c r="A203" s="5"/>
      <c r="B203" s="5" t="s">
        <v>18</v>
      </c>
      <c r="C203" s="8">
        <v>38089</v>
      </c>
      <c r="D203" s="71"/>
      <c r="E203" s="71"/>
      <c r="F203" s="71"/>
      <c r="G203" s="10"/>
      <c r="H203" s="69"/>
      <c r="I203" s="23"/>
      <c r="J203" s="10"/>
      <c r="K203" s="69">
        <f t="shared" si="23"/>
        <v>81</v>
      </c>
      <c r="L203" s="69">
        <f t="shared" si="29"/>
        <v>16.2</v>
      </c>
      <c r="M203" s="69">
        <f t="shared" si="24"/>
        <v>16.2</v>
      </c>
      <c r="N203" s="69">
        <f t="shared" si="25"/>
        <v>16.2</v>
      </c>
      <c r="O203" s="10">
        <v>3</v>
      </c>
      <c r="P203" s="71">
        <v>3</v>
      </c>
      <c r="Q203" s="122">
        <f t="shared" si="28"/>
        <v>135</v>
      </c>
      <c r="R203" s="22"/>
    </row>
    <row r="204" spans="1:18" ht="12.75">
      <c r="A204" s="5"/>
      <c r="B204" s="5" t="s">
        <v>19</v>
      </c>
      <c r="C204" s="8">
        <v>38090</v>
      </c>
      <c r="D204" s="71"/>
      <c r="E204" s="71"/>
      <c r="F204" s="71"/>
      <c r="G204" s="10"/>
      <c r="H204" s="69"/>
      <c r="I204" s="23"/>
      <c r="J204" s="10"/>
      <c r="K204" s="69">
        <f t="shared" si="23"/>
        <v>81</v>
      </c>
      <c r="L204" s="69">
        <f t="shared" si="29"/>
        <v>16.2</v>
      </c>
      <c r="M204" s="69">
        <f t="shared" si="24"/>
        <v>16.2</v>
      </c>
      <c r="N204" s="69">
        <f t="shared" si="25"/>
        <v>16.2</v>
      </c>
      <c r="O204" s="10">
        <v>3</v>
      </c>
      <c r="P204" s="71">
        <v>3</v>
      </c>
      <c r="Q204" s="122">
        <f t="shared" si="28"/>
        <v>135</v>
      </c>
      <c r="R204" s="22"/>
    </row>
    <row r="205" spans="1:18" ht="12.75">
      <c r="A205" s="5"/>
      <c r="B205" s="5" t="s">
        <v>20</v>
      </c>
      <c r="C205" s="8">
        <v>38091</v>
      </c>
      <c r="D205" s="71"/>
      <c r="E205" s="71"/>
      <c r="F205" s="71"/>
      <c r="G205" s="10"/>
      <c r="H205" s="69"/>
      <c r="I205" s="22"/>
      <c r="J205" s="10"/>
      <c r="K205" s="69">
        <f t="shared" si="23"/>
        <v>81</v>
      </c>
      <c r="L205" s="69">
        <f t="shared" si="29"/>
        <v>16.2</v>
      </c>
      <c r="M205" s="69">
        <f t="shared" si="24"/>
        <v>16.2</v>
      </c>
      <c r="N205" s="69">
        <f t="shared" si="25"/>
        <v>16.2</v>
      </c>
      <c r="O205" s="10">
        <v>3</v>
      </c>
      <c r="P205" s="71">
        <v>3</v>
      </c>
      <c r="Q205" s="122">
        <f t="shared" si="28"/>
        <v>135</v>
      </c>
      <c r="R205" s="22"/>
    </row>
    <row r="206" spans="1:18" ht="12.75">
      <c r="A206" s="5"/>
      <c r="B206" s="5" t="s">
        <v>21</v>
      </c>
      <c r="C206" s="8">
        <v>38092</v>
      </c>
      <c r="D206" s="71"/>
      <c r="E206" s="71"/>
      <c r="F206" s="71"/>
      <c r="G206" s="10"/>
      <c r="H206" s="69"/>
      <c r="I206" s="22"/>
      <c r="J206" s="10"/>
      <c r="K206" s="69">
        <f t="shared" si="23"/>
        <v>81</v>
      </c>
      <c r="L206" s="69">
        <f t="shared" si="29"/>
        <v>16.2</v>
      </c>
      <c r="M206" s="69">
        <f t="shared" si="24"/>
        <v>16.2</v>
      </c>
      <c r="N206" s="69">
        <f t="shared" si="25"/>
        <v>16.2</v>
      </c>
      <c r="O206" s="10">
        <v>3</v>
      </c>
      <c r="P206" s="71">
        <v>3</v>
      </c>
      <c r="Q206" s="122">
        <f t="shared" si="28"/>
        <v>135</v>
      </c>
      <c r="R206" s="22"/>
    </row>
    <row r="207" spans="1:18" ht="12.75">
      <c r="A207" s="5"/>
      <c r="B207" s="53" t="s">
        <v>16</v>
      </c>
      <c r="C207" s="6">
        <v>38093</v>
      </c>
      <c r="D207" s="70">
        <f>($D$4*I207)/100</f>
        <v>243</v>
      </c>
      <c r="E207" s="70">
        <f>($E$4*I207)/100</f>
        <v>67.5</v>
      </c>
      <c r="F207" s="70">
        <f>($F$4*I207)/100</f>
        <v>33.75</v>
      </c>
      <c r="G207" s="54"/>
      <c r="H207" s="70">
        <v>2</v>
      </c>
      <c r="I207" s="55">
        <f>I11*1.35</f>
        <v>135</v>
      </c>
      <c r="J207" s="54">
        <v>400</v>
      </c>
      <c r="K207" s="70">
        <f t="shared" si="23"/>
        <v>81</v>
      </c>
      <c r="L207" s="70">
        <f t="shared" si="29"/>
        <v>16.2</v>
      </c>
      <c r="M207" s="70">
        <f t="shared" si="24"/>
        <v>16.2</v>
      </c>
      <c r="N207" s="70">
        <f t="shared" si="25"/>
        <v>16.2</v>
      </c>
      <c r="O207" s="54">
        <v>3</v>
      </c>
      <c r="P207" s="70">
        <v>3</v>
      </c>
      <c r="Q207" s="123">
        <f t="shared" si="28"/>
        <v>135</v>
      </c>
      <c r="R207" s="22"/>
    </row>
    <row r="208" spans="1:18" ht="12.75">
      <c r="A208" s="5"/>
      <c r="B208" s="5" t="s">
        <v>6</v>
      </c>
      <c r="C208" s="8">
        <v>38094</v>
      </c>
      <c r="D208" s="71"/>
      <c r="E208" s="71"/>
      <c r="F208" s="71"/>
      <c r="G208" s="10"/>
      <c r="H208" s="69"/>
      <c r="I208" s="22"/>
      <c r="J208" s="12"/>
      <c r="K208" s="69">
        <f t="shared" si="23"/>
        <v>81</v>
      </c>
      <c r="L208" s="69">
        <f t="shared" si="29"/>
        <v>16.2</v>
      </c>
      <c r="M208" s="69">
        <f t="shared" si="24"/>
        <v>16.2</v>
      </c>
      <c r="N208" s="69">
        <f t="shared" si="25"/>
        <v>16.2</v>
      </c>
      <c r="O208" s="12">
        <v>3</v>
      </c>
      <c r="P208" s="71">
        <v>3</v>
      </c>
      <c r="Q208" s="122">
        <f t="shared" si="28"/>
        <v>135</v>
      </c>
      <c r="R208" s="22"/>
    </row>
    <row r="209" spans="1:18" ht="12.75">
      <c r="A209" s="5"/>
      <c r="B209" s="5" t="s">
        <v>17</v>
      </c>
      <c r="C209" s="8">
        <v>38095</v>
      </c>
      <c r="D209" s="71"/>
      <c r="E209" s="71"/>
      <c r="F209" s="71"/>
      <c r="G209" s="10"/>
      <c r="H209" s="69"/>
      <c r="I209" s="22"/>
      <c r="J209" s="12"/>
      <c r="K209" s="69">
        <f t="shared" si="23"/>
        <v>81</v>
      </c>
      <c r="L209" s="69">
        <f t="shared" si="29"/>
        <v>16.2</v>
      </c>
      <c r="M209" s="69">
        <f t="shared" si="24"/>
        <v>16.2</v>
      </c>
      <c r="N209" s="69">
        <f t="shared" si="25"/>
        <v>16.2</v>
      </c>
      <c r="O209" s="12">
        <v>3</v>
      </c>
      <c r="P209" s="71">
        <v>3</v>
      </c>
      <c r="Q209" s="122">
        <f t="shared" si="28"/>
        <v>135</v>
      </c>
      <c r="R209" s="22"/>
    </row>
    <row r="210" spans="1:18" ht="12.75">
      <c r="A210" s="5"/>
      <c r="B210" s="5" t="s">
        <v>18</v>
      </c>
      <c r="C210" s="8">
        <v>38096</v>
      </c>
      <c r="D210" s="71"/>
      <c r="E210" s="71"/>
      <c r="F210" s="71"/>
      <c r="G210" s="10"/>
      <c r="H210" s="69"/>
      <c r="I210" s="22"/>
      <c r="J210" s="12"/>
      <c r="K210" s="69">
        <f t="shared" si="23"/>
        <v>81</v>
      </c>
      <c r="L210" s="69">
        <f t="shared" si="29"/>
        <v>16.2</v>
      </c>
      <c r="M210" s="69">
        <f t="shared" si="24"/>
        <v>16.2</v>
      </c>
      <c r="N210" s="69">
        <f t="shared" si="25"/>
        <v>16.2</v>
      </c>
      <c r="O210" s="12">
        <v>3</v>
      </c>
      <c r="P210" s="71">
        <v>3</v>
      </c>
      <c r="Q210" s="122">
        <f t="shared" si="28"/>
        <v>135</v>
      </c>
      <c r="R210" s="22"/>
    </row>
    <row r="211" spans="1:18" ht="12.75">
      <c r="A211" s="5"/>
      <c r="B211" s="5" t="s">
        <v>19</v>
      </c>
      <c r="C211" s="8">
        <v>38097</v>
      </c>
      <c r="D211" s="71"/>
      <c r="E211" s="71"/>
      <c r="F211" s="71"/>
      <c r="G211" s="10"/>
      <c r="H211" s="69"/>
      <c r="I211" s="22"/>
      <c r="J211" s="12"/>
      <c r="K211" s="69">
        <f t="shared" si="23"/>
        <v>81</v>
      </c>
      <c r="L211" s="69">
        <f t="shared" si="29"/>
        <v>16.2</v>
      </c>
      <c r="M211" s="69">
        <f t="shared" si="24"/>
        <v>16.2</v>
      </c>
      <c r="N211" s="69">
        <f t="shared" si="25"/>
        <v>16.2</v>
      </c>
      <c r="O211" s="12">
        <v>3</v>
      </c>
      <c r="P211" s="71">
        <v>3</v>
      </c>
      <c r="Q211" s="122">
        <f t="shared" si="28"/>
        <v>135</v>
      </c>
      <c r="R211" s="22"/>
    </row>
    <row r="212" spans="1:18" ht="12.75">
      <c r="A212" s="5"/>
      <c r="B212" s="5" t="s">
        <v>20</v>
      </c>
      <c r="C212" s="8">
        <v>38098</v>
      </c>
      <c r="D212" s="71"/>
      <c r="E212" s="71"/>
      <c r="F212" s="71"/>
      <c r="G212" s="10"/>
      <c r="H212" s="69"/>
      <c r="I212" s="22"/>
      <c r="J212" s="12"/>
      <c r="K212" s="69">
        <f t="shared" si="23"/>
        <v>81</v>
      </c>
      <c r="L212" s="69">
        <f t="shared" si="29"/>
        <v>16.2</v>
      </c>
      <c r="M212" s="69">
        <f t="shared" si="24"/>
        <v>16.2</v>
      </c>
      <c r="N212" s="69">
        <f t="shared" si="25"/>
        <v>16.2</v>
      </c>
      <c r="O212" s="12">
        <v>3</v>
      </c>
      <c r="P212" s="71">
        <v>3</v>
      </c>
      <c r="Q212" s="122">
        <f t="shared" si="28"/>
        <v>135</v>
      </c>
      <c r="R212" s="22"/>
    </row>
    <row r="213" spans="1:18" ht="12.75">
      <c r="A213" s="5"/>
      <c r="B213" s="5" t="s">
        <v>21</v>
      </c>
      <c r="C213" s="8">
        <v>38099</v>
      </c>
      <c r="D213" s="71"/>
      <c r="E213" s="71"/>
      <c r="F213" s="71"/>
      <c r="G213" s="10"/>
      <c r="H213" s="69"/>
      <c r="I213" s="22"/>
      <c r="J213" s="12"/>
      <c r="K213" s="69">
        <f t="shared" si="23"/>
        <v>81</v>
      </c>
      <c r="L213" s="69">
        <f t="shared" si="29"/>
        <v>16.2</v>
      </c>
      <c r="M213" s="69">
        <f t="shared" si="24"/>
        <v>16.2</v>
      </c>
      <c r="N213" s="69">
        <f t="shared" si="25"/>
        <v>16.2</v>
      </c>
      <c r="O213" s="12">
        <v>3</v>
      </c>
      <c r="P213" s="71">
        <v>3</v>
      </c>
      <c r="Q213" s="122">
        <f t="shared" si="28"/>
        <v>135</v>
      </c>
      <c r="R213" s="22"/>
    </row>
    <row r="214" spans="1:18" ht="12.75">
      <c r="A214" s="5"/>
      <c r="B214" s="53" t="s">
        <v>16</v>
      </c>
      <c r="C214" s="6">
        <v>38100</v>
      </c>
      <c r="D214" s="70">
        <f>($D$4*I214)/100</f>
        <v>243</v>
      </c>
      <c r="E214" s="70">
        <f>($E$4*I214)/100</f>
        <v>67.5</v>
      </c>
      <c r="F214" s="70">
        <f>($F$4*I214)/100</f>
        <v>33.75</v>
      </c>
      <c r="G214" s="54"/>
      <c r="H214" s="70">
        <v>2</v>
      </c>
      <c r="I214" s="55">
        <f>I18*1.35</f>
        <v>135</v>
      </c>
      <c r="J214" s="54">
        <v>400</v>
      </c>
      <c r="K214" s="70">
        <f t="shared" si="23"/>
        <v>81</v>
      </c>
      <c r="L214" s="70">
        <f t="shared" si="29"/>
        <v>16.2</v>
      </c>
      <c r="M214" s="70">
        <f t="shared" si="24"/>
        <v>16.2</v>
      </c>
      <c r="N214" s="70">
        <f t="shared" si="25"/>
        <v>16.2</v>
      </c>
      <c r="O214" s="54">
        <v>3</v>
      </c>
      <c r="P214" s="70">
        <v>3</v>
      </c>
      <c r="Q214" s="123">
        <f t="shared" si="28"/>
        <v>135</v>
      </c>
      <c r="R214" s="22"/>
    </row>
    <row r="215" spans="1:18" ht="12.75">
      <c r="A215" s="5"/>
      <c r="B215" s="5" t="s">
        <v>6</v>
      </c>
      <c r="C215" s="8">
        <v>38101</v>
      </c>
      <c r="D215" s="71"/>
      <c r="E215" s="71"/>
      <c r="F215" s="71"/>
      <c r="G215" s="10"/>
      <c r="H215" s="69"/>
      <c r="I215" s="22"/>
      <c r="J215" s="12"/>
      <c r="K215" s="69">
        <f t="shared" si="23"/>
        <v>81</v>
      </c>
      <c r="L215" s="69">
        <f t="shared" si="29"/>
        <v>16.2</v>
      </c>
      <c r="M215" s="69">
        <f t="shared" si="24"/>
        <v>16.2</v>
      </c>
      <c r="N215" s="69">
        <f t="shared" si="25"/>
        <v>16.2</v>
      </c>
      <c r="O215" s="12">
        <v>3</v>
      </c>
      <c r="P215" s="71">
        <v>3</v>
      </c>
      <c r="Q215" s="122">
        <f t="shared" si="28"/>
        <v>135</v>
      </c>
      <c r="R215" s="22"/>
    </row>
    <row r="216" spans="1:18" ht="12.75">
      <c r="A216" s="5"/>
      <c r="B216" s="5" t="s">
        <v>17</v>
      </c>
      <c r="C216" s="8">
        <v>38102</v>
      </c>
      <c r="D216" s="71"/>
      <c r="E216" s="71"/>
      <c r="F216" s="71"/>
      <c r="G216" s="10"/>
      <c r="H216" s="69"/>
      <c r="I216" s="22"/>
      <c r="J216" s="12"/>
      <c r="K216" s="69">
        <f t="shared" si="23"/>
        <v>81</v>
      </c>
      <c r="L216" s="69">
        <f t="shared" si="29"/>
        <v>16.2</v>
      </c>
      <c r="M216" s="69">
        <f t="shared" si="24"/>
        <v>16.2</v>
      </c>
      <c r="N216" s="69">
        <f t="shared" si="25"/>
        <v>16.2</v>
      </c>
      <c r="O216" s="12">
        <v>3</v>
      </c>
      <c r="P216" s="71">
        <v>3</v>
      </c>
      <c r="Q216" s="122">
        <f t="shared" si="28"/>
        <v>135</v>
      </c>
      <c r="R216" s="22"/>
    </row>
    <row r="217" spans="1:18" ht="12.75">
      <c r="A217" s="5"/>
      <c r="B217" s="5" t="s">
        <v>18</v>
      </c>
      <c r="C217" s="8">
        <v>38103</v>
      </c>
      <c r="D217" s="71"/>
      <c r="E217" s="71"/>
      <c r="F217" s="71"/>
      <c r="G217" s="10"/>
      <c r="H217" s="69"/>
      <c r="I217" s="22"/>
      <c r="J217" s="12"/>
      <c r="K217" s="69">
        <f t="shared" si="23"/>
        <v>81</v>
      </c>
      <c r="L217" s="69">
        <f t="shared" si="29"/>
        <v>16.2</v>
      </c>
      <c r="M217" s="69">
        <f t="shared" si="24"/>
        <v>16.2</v>
      </c>
      <c r="N217" s="69">
        <f t="shared" si="25"/>
        <v>16.2</v>
      </c>
      <c r="O217" s="12">
        <v>3</v>
      </c>
      <c r="P217" s="71">
        <v>3</v>
      </c>
      <c r="Q217" s="122">
        <f t="shared" si="28"/>
        <v>135</v>
      </c>
      <c r="R217" s="22"/>
    </row>
    <row r="218" spans="1:18" ht="12.75">
      <c r="A218" s="5"/>
      <c r="B218" s="5" t="s">
        <v>19</v>
      </c>
      <c r="C218" s="8">
        <v>38104</v>
      </c>
      <c r="D218" s="71"/>
      <c r="E218" s="71"/>
      <c r="F218" s="71"/>
      <c r="G218" s="10"/>
      <c r="H218" s="69"/>
      <c r="I218" s="22"/>
      <c r="J218" s="12"/>
      <c r="K218" s="69">
        <f t="shared" si="23"/>
        <v>81</v>
      </c>
      <c r="L218" s="69">
        <f t="shared" si="29"/>
        <v>16.2</v>
      </c>
      <c r="M218" s="69">
        <f t="shared" si="24"/>
        <v>16.2</v>
      </c>
      <c r="N218" s="69">
        <f t="shared" si="25"/>
        <v>16.2</v>
      </c>
      <c r="O218" s="12">
        <v>3</v>
      </c>
      <c r="P218" s="71">
        <v>3</v>
      </c>
      <c r="Q218" s="122">
        <f t="shared" si="28"/>
        <v>135</v>
      </c>
      <c r="R218" s="22"/>
    </row>
    <row r="219" spans="1:18" ht="12.75">
      <c r="A219" s="5"/>
      <c r="B219" s="5" t="s">
        <v>20</v>
      </c>
      <c r="C219" s="8">
        <v>38105</v>
      </c>
      <c r="D219" s="71"/>
      <c r="E219" s="71"/>
      <c r="F219" s="71"/>
      <c r="G219" s="10"/>
      <c r="H219" s="69"/>
      <c r="I219" s="22"/>
      <c r="J219" s="12"/>
      <c r="K219" s="69">
        <f t="shared" si="23"/>
        <v>81</v>
      </c>
      <c r="L219" s="69">
        <f t="shared" si="29"/>
        <v>16.2</v>
      </c>
      <c r="M219" s="69">
        <f t="shared" si="24"/>
        <v>16.2</v>
      </c>
      <c r="N219" s="69">
        <f t="shared" si="25"/>
        <v>16.2</v>
      </c>
      <c r="O219" s="12">
        <v>3</v>
      </c>
      <c r="P219" s="71">
        <v>3</v>
      </c>
      <c r="Q219" s="122">
        <f t="shared" si="28"/>
        <v>135</v>
      </c>
      <c r="R219" s="22"/>
    </row>
    <row r="220" spans="1:18" ht="12.75">
      <c r="A220" s="5"/>
      <c r="B220" s="5" t="s">
        <v>21</v>
      </c>
      <c r="C220" s="8">
        <v>38106</v>
      </c>
      <c r="D220" s="71"/>
      <c r="E220" s="71"/>
      <c r="F220" s="71"/>
      <c r="G220" s="10"/>
      <c r="H220" s="69"/>
      <c r="I220" s="22"/>
      <c r="J220" s="12"/>
      <c r="K220" s="69">
        <f t="shared" si="23"/>
        <v>81</v>
      </c>
      <c r="L220" s="69">
        <f t="shared" si="29"/>
        <v>16.2</v>
      </c>
      <c r="M220" s="69">
        <f t="shared" si="24"/>
        <v>16.2</v>
      </c>
      <c r="N220" s="69">
        <f t="shared" si="25"/>
        <v>16.2</v>
      </c>
      <c r="O220" s="12">
        <v>3</v>
      </c>
      <c r="P220" s="71">
        <v>3</v>
      </c>
      <c r="Q220" s="122">
        <f t="shared" si="28"/>
        <v>135</v>
      </c>
      <c r="R220" s="22"/>
    </row>
    <row r="221" spans="1:18" ht="12.75">
      <c r="A221" s="5"/>
      <c r="B221" s="53" t="s">
        <v>16</v>
      </c>
      <c r="C221" s="6">
        <v>38107</v>
      </c>
      <c r="D221" s="70">
        <f>($D$4*I221)/100</f>
        <v>243</v>
      </c>
      <c r="E221" s="70">
        <f>($E$4*I221)/100</f>
        <v>67.5</v>
      </c>
      <c r="F221" s="70">
        <f>($F$4*I221)/100</f>
        <v>33.75</v>
      </c>
      <c r="G221" s="54"/>
      <c r="H221" s="70">
        <v>2</v>
      </c>
      <c r="I221" s="55">
        <f>I25*1.35</f>
        <v>135</v>
      </c>
      <c r="J221" s="54">
        <v>400</v>
      </c>
      <c r="K221" s="70">
        <f t="shared" si="23"/>
        <v>81</v>
      </c>
      <c r="L221" s="70">
        <f t="shared" si="29"/>
        <v>16.2</v>
      </c>
      <c r="M221" s="70">
        <f t="shared" si="24"/>
        <v>16.2</v>
      </c>
      <c r="N221" s="70">
        <f t="shared" si="25"/>
        <v>16.2</v>
      </c>
      <c r="O221" s="54">
        <v>3</v>
      </c>
      <c r="P221" s="70">
        <v>3</v>
      </c>
      <c r="Q221" s="123">
        <f t="shared" si="28"/>
        <v>135</v>
      </c>
      <c r="R221" s="22"/>
    </row>
    <row r="222" spans="1:18" ht="12.75">
      <c r="A222" s="5"/>
      <c r="B222" s="5" t="s">
        <v>6</v>
      </c>
      <c r="C222" s="8">
        <v>38108</v>
      </c>
      <c r="D222" s="71"/>
      <c r="E222" s="71"/>
      <c r="F222" s="71"/>
      <c r="G222" s="10"/>
      <c r="H222" s="69"/>
      <c r="I222" s="22"/>
      <c r="J222" s="12"/>
      <c r="K222" s="69">
        <f t="shared" si="23"/>
        <v>81</v>
      </c>
      <c r="L222" s="69">
        <f t="shared" si="29"/>
        <v>16.2</v>
      </c>
      <c r="M222" s="69">
        <f t="shared" si="24"/>
        <v>16.2</v>
      </c>
      <c r="N222" s="69">
        <f t="shared" si="25"/>
        <v>16.2</v>
      </c>
      <c r="O222" s="12">
        <v>3</v>
      </c>
      <c r="P222" s="71">
        <v>3</v>
      </c>
      <c r="Q222" s="122">
        <f t="shared" si="28"/>
        <v>135</v>
      </c>
      <c r="R222" s="22"/>
    </row>
    <row r="223" spans="1:18" ht="12.75">
      <c r="A223" s="5"/>
      <c r="B223" s="5" t="s">
        <v>17</v>
      </c>
      <c r="C223" s="8">
        <v>38109</v>
      </c>
      <c r="D223" s="71"/>
      <c r="E223" s="71"/>
      <c r="F223" s="71"/>
      <c r="G223" s="10"/>
      <c r="H223" s="69"/>
      <c r="I223" s="22"/>
      <c r="J223" s="12"/>
      <c r="K223" s="69">
        <f t="shared" si="23"/>
        <v>81</v>
      </c>
      <c r="L223" s="69">
        <f t="shared" si="29"/>
        <v>16.2</v>
      </c>
      <c r="M223" s="69">
        <f t="shared" si="24"/>
        <v>16.2</v>
      </c>
      <c r="N223" s="69">
        <f t="shared" si="25"/>
        <v>16.2</v>
      </c>
      <c r="O223" s="12">
        <v>3</v>
      </c>
      <c r="P223" s="71">
        <v>3</v>
      </c>
      <c r="Q223" s="122">
        <f t="shared" si="28"/>
        <v>135</v>
      </c>
      <c r="R223" s="22"/>
    </row>
    <row r="224" spans="1:18" ht="12.75">
      <c r="A224" s="5"/>
      <c r="B224" s="5" t="s">
        <v>18</v>
      </c>
      <c r="C224" s="8">
        <v>38110</v>
      </c>
      <c r="D224" s="71"/>
      <c r="E224" s="71"/>
      <c r="F224" s="71"/>
      <c r="G224" s="12"/>
      <c r="H224" s="69"/>
      <c r="I224" s="22"/>
      <c r="J224" s="12"/>
      <c r="K224" s="69">
        <f aca="true" t="shared" si="30" ref="K224:K287">($K$4*Q224)/100</f>
        <v>81</v>
      </c>
      <c r="L224" s="69">
        <f t="shared" si="29"/>
        <v>16.2</v>
      </c>
      <c r="M224" s="69">
        <f aca="true" t="shared" si="31" ref="M224:M287">($M$4*Q224)/100</f>
        <v>16.2</v>
      </c>
      <c r="N224" s="69">
        <f aca="true" t="shared" si="32" ref="N224:N287">($N$4*Q224)/100</f>
        <v>16.2</v>
      </c>
      <c r="O224" s="12">
        <v>3</v>
      </c>
      <c r="P224" s="71">
        <v>3</v>
      </c>
      <c r="Q224" s="122">
        <f t="shared" si="28"/>
        <v>135</v>
      </c>
      <c r="R224" s="22"/>
    </row>
    <row r="225" spans="1:18" ht="12.75">
      <c r="A225" s="5"/>
      <c r="B225" s="5" t="s">
        <v>19</v>
      </c>
      <c r="C225" s="8">
        <v>38111</v>
      </c>
      <c r="D225" s="71"/>
      <c r="E225" s="71"/>
      <c r="F225" s="71"/>
      <c r="G225" s="12"/>
      <c r="H225" s="69"/>
      <c r="I225" s="22"/>
      <c r="J225" s="12"/>
      <c r="K225" s="69">
        <f t="shared" si="30"/>
        <v>81</v>
      </c>
      <c r="L225" s="69">
        <f t="shared" si="29"/>
        <v>16.2</v>
      </c>
      <c r="M225" s="69">
        <f t="shared" si="31"/>
        <v>16.2</v>
      </c>
      <c r="N225" s="69">
        <f t="shared" si="32"/>
        <v>16.2</v>
      </c>
      <c r="O225" s="12">
        <v>3</v>
      </c>
      <c r="P225" s="71">
        <v>3</v>
      </c>
      <c r="Q225" s="122">
        <f t="shared" si="28"/>
        <v>135</v>
      </c>
      <c r="R225" s="22"/>
    </row>
    <row r="226" spans="1:18" ht="12.75">
      <c r="A226" s="5"/>
      <c r="B226" s="5" t="s">
        <v>20</v>
      </c>
      <c r="C226" s="8">
        <v>38112</v>
      </c>
      <c r="D226" s="71"/>
      <c r="E226" s="71"/>
      <c r="F226" s="71"/>
      <c r="G226" s="12"/>
      <c r="H226" s="69"/>
      <c r="I226" s="22"/>
      <c r="J226" s="12"/>
      <c r="K226" s="69">
        <f t="shared" si="30"/>
        <v>81</v>
      </c>
      <c r="L226" s="69">
        <f t="shared" si="29"/>
        <v>16.2</v>
      </c>
      <c r="M226" s="69">
        <f t="shared" si="31"/>
        <v>16.2</v>
      </c>
      <c r="N226" s="69">
        <f t="shared" si="32"/>
        <v>16.2</v>
      </c>
      <c r="O226" s="12">
        <v>3</v>
      </c>
      <c r="P226" s="71">
        <v>3</v>
      </c>
      <c r="Q226" s="122">
        <f t="shared" si="28"/>
        <v>135</v>
      </c>
      <c r="R226" s="22"/>
    </row>
    <row r="227" spans="1:18" ht="12.75">
      <c r="A227" s="5"/>
      <c r="B227" s="5" t="s">
        <v>21</v>
      </c>
      <c r="C227" s="8">
        <v>38113</v>
      </c>
      <c r="D227" s="71"/>
      <c r="E227" s="71"/>
      <c r="F227" s="71"/>
      <c r="G227" s="12"/>
      <c r="H227" s="69"/>
      <c r="I227" s="23"/>
      <c r="J227" s="12"/>
      <c r="K227" s="69">
        <f t="shared" si="30"/>
        <v>81</v>
      </c>
      <c r="L227" s="69">
        <f t="shared" si="29"/>
        <v>16.2</v>
      </c>
      <c r="M227" s="69">
        <f t="shared" si="31"/>
        <v>16.2</v>
      </c>
      <c r="N227" s="69">
        <f t="shared" si="32"/>
        <v>16.2</v>
      </c>
      <c r="O227" s="12">
        <v>3</v>
      </c>
      <c r="P227" s="71">
        <v>3</v>
      </c>
      <c r="Q227" s="122">
        <f t="shared" si="28"/>
        <v>135</v>
      </c>
      <c r="R227" s="22"/>
    </row>
    <row r="228" spans="1:18" ht="12.75">
      <c r="A228" s="5"/>
      <c r="B228" s="9" t="s">
        <v>16</v>
      </c>
      <c r="C228" s="7">
        <v>38114</v>
      </c>
      <c r="D228" s="68">
        <f>($D$4*I228)/100</f>
        <v>252</v>
      </c>
      <c r="E228" s="68">
        <f>($E$4*I228)/100</f>
        <v>70</v>
      </c>
      <c r="F228" s="68">
        <f>($F$4*I228)/100</f>
        <v>35</v>
      </c>
      <c r="G228" s="11"/>
      <c r="H228" s="68">
        <v>2</v>
      </c>
      <c r="I228" s="15">
        <f>I4*1.4</f>
        <v>140</v>
      </c>
      <c r="J228" s="11">
        <v>400</v>
      </c>
      <c r="K228" s="68">
        <f t="shared" si="30"/>
        <v>84</v>
      </c>
      <c r="L228" s="68">
        <f>($L$4*Q228)/100</f>
        <v>16.8</v>
      </c>
      <c r="M228" s="68">
        <f t="shared" si="31"/>
        <v>16.8</v>
      </c>
      <c r="N228" s="68">
        <f t="shared" si="32"/>
        <v>16.8</v>
      </c>
      <c r="O228" s="83">
        <v>3</v>
      </c>
      <c r="P228" s="68">
        <v>3</v>
      </c>
      <c r="Q228" s="119">
        <f aca="true" t="shared" si="33" ref="Q228:Q255">Q4*1.4</f>
        <v>140</v>
      </c>
      <c r="R228" s="131"/>
    </row>
    <row r="229" spans="1:18" ht="12.75">
      <c r="A229" s="5"/>
      <c r="B229" s="5" t="s">
        <v>6</v>
      </c>
      <c r="C229" s="8">
        <v>38115</v>
      </c>
      <c r="D229" s="71"/>
      <c r="E229" s="71"/>
      <c r="F229" s="71"/>
      <c r="G229" s="10"/>
      <c r="H229" s="69"/>
      <c r="I229" s="23"/>
      <c r="J229" s="10"/>
      <c r="K229" s="69">
        <f t="shared" si="30"/>
        <v>84</v>
      </c>
      <c r="L229" s="69">
        <f aca="true" t="shared" si="34" ref="L229:L255">($L$5*Q229)/100</f>
        <v>16.8</v>
      </c>
      <c r="M229" s="69">
        <f t="shared" si="31"/>
        <v>16.8</v>
      </c>
      <c r="N229" s="69">
        <f t="shared" si="32"/>
        <v>16.8</v>
      </c>
      <c r="O229" s="10">
        <v>3</v>
      </c>
      <c r="P229" s="71">
        <v>3</v>
      </c>
      <c r="Q229" s="122">
        <f t="shared" si="33"/>
        <v>140</v>
      </c>
      <c r="R229" s="22"/>
    </row>
    <row r="230" spans="1:18" ht="12.75">
      <c r="A230" s="5"/>
      <c r="B230" s="5" t="s">
        <v>17</v>
      </c>
      <c r="C230" s="8">
        <v>38116</v>
      </c>
      <c r="D230" s="71"/>
      <c r="E230" s="71"/>
      <c r="F230" s="71"/>
      <c r="G230" s="10"/>
      <c r="H230" s="69"/>
      <c r="I230" s="23"/>
      <c r="J230" s="10"/>
      <c r="K230" s="69">
        <f t="shared" si="30"/>
        <v>84</v>
      </c>
      <c r="L230" s="69">
        <f t="shared" si="34"/>
        <v>16.8</v>
      </c>
      <c r="M230" s="69">
        <f t="shared" si="31"/>
        <v>16.8</v>
      </c>
      <c r="N230" s="69">
        <f t="shared" si="32"/>
        <v>16.8</v>
      </c>
      <c r="O230" s="10">
        <v>3</v>
      </c>
      <c r="P230" s="71">
        <v>3</v>
      </c>
      <c r="Q230" s="122">
        <f t="shared" si="33"/>
        <v>140</v>
      </c>
      <c r="R230" s="22"/>
    </row>
    <row r="231" spans="1:18" ht="12.75">
      <c r="A231" s="5"/>
      <c r="B231" s="5" t="s">
        <v>18</v>
      </c>
      <c r="C231" s="8">
        <v>38117</v>
      </c>
      <c r="D231" s="71"/>
      <c r="E231" s="71"/>
      <c r="F231" s="71"/>
      <c r="G231" s="10"/>
      <c r="H231" s="69"/>
      <c r="I231" s="23"/>
      <c r="J231" s="10"/>
      <c r="K231" s="69">
        <f t="shared" si="30"/>
        <v>84</v>
      </c>
      <c r="L231" s="69">
        <f t="shared" si="34"/>
        <v>16.8</v>
      </c>
      <c r="M231" s="69">
        <f t="shared" si="31"/>
        <v>16.8</v>
      </c>
      <c r="N231" s="69">
        <f t="shared" si="32"/>
        <v>16.8</v>
      </c>
      <c r="O231" s="10">
        <v>3</v>
      </c>
      <c r="P231" s="71">
        <v>3</v>
      </c>
      <c r="Q231" s="122">
        <f t="shared" si="33"/>
        <v>140</v>
      </c>
      <c r="R231" s="22"/>
    </row>
    <row r="232" spans="1:18" ht="12.75">
      <c r="A232" s="5"/>
      <c r="B232" s="5" t="s">
        <v>19</v>
      </c>
      <c r="C232" s="8">
        <v>38118</v>
      </c>
      <c r="D232" s="71"/>
      <c r="E232" s="71"/>
      <c r="F232" s="71"/>
      <c r="G232" s="10"/>
      <c r="H232" s="69"/>
      <c r="I232" s="22"/>
      <c r="J232" s="10"/>
      <c r="K232" s="69">
        <f t="shared" si="30"/>
        <v>84</v>
      </c>
      <c r="L232" s="69">
        <f t="shared" si="34"/>
        <v>16.8</v>
      </c>
      <c r="M232" s="69">
        <f t="shared" si="31"/>
        <v>16.8</v>
      </c>
      <c r="N232" s="69">
        <f t="shared" si="32"/>
        <v>16.8</v>
      </c>
      <c r="O232" s="10">
        <v>3</v>
      </c>
      <c r="P232" s="71">
        <v>3</v>
      </c>
      <c r="Q232" s="122">
        <f t="shared" si="33"/>
        <v>140</v>
      </c>
      <c r="R232" s="22"/>
    </row>
    <row r="233" spans="1:18" ht="12.75">
      <c r="A233" s="5"/>
      <c r="B233" s="5" t="s">
        <v>20</v>
      </c>
      <c r="C233" s="8">
        <v>38119</v>
      </c>
      <c r="D233" s="71"/>
      <c r="E233" s="71"/>
      <c r="F233" s="71"/>
      <c r="G233" s="10"/>
      <c r="H233" s="69"/>
      <c r="I233" s="22"/>
      <c r="J233" s="10"/>
      <c r="K233" s="69">
        <f t="shared" si="30"/>
        <v>84</v>
      </c>
      <c r="L233" s="69">
        <f t="shared" si="34"/>
        <v>16.8</v>
      </c>
      <c r="M233" s="69">
        <f t="shared" si="31"/>
        <v>16.8</v>
      </c>
      <c r="N233" s="69">
        <f t="shared" si="32"/>
        <v>16.8</v>
      </c>
      <c r="O233" s="10">
        <v>3</v>
      </c>
      <c r="P233" s="71">
        <v>3</v>
      </c>
      <c r="Q233" s="122">
        <f t="shared" si="33"/>
        <v>140</v>
      </c>
      <c r="R233" s="22"/>
    </row>
    <row r="234" spans="1:18" ht="12.75">
      <c r="A234" s="5"/>
      <c r="B234" s="5" t="s">
        <v>21</v>
      </c>
      <c r="C234" s="8">
        <v>38120</v>
      </c>
      <c r="D234" s="71"/>
      <c r="E234" s="71"/>
      <c r="F234" s="71"/>
      <c r="G234" s="10"/>
      <c r="H234" s="69"/>
      <c r="I234" s="22"/>
      <c r="J234" s="10"/>
      <c r="K234" s="69">
        <f t="shared" si="30"/>
        <v>84</v>
      </c>
      <c r="L234" s="69">
        <f t="shared" si="34"/>
        <v>16.8</v>
      </c>
      <c r="M234" s="69">
        <f t="shared" si="31"/>
        <v>16.8</v>
      </c>
      <c r="N234" s="69">
        <f t="shared" si="32"/>
        <v>16.8</v>
      </c>
      <c r="O234" s="10">
        <v>3</v>
      </c>
      <c r="P234" s="71">
        <v>3</v>
      </c>
      <c r="Q234" s="122">
        <f t="shared" si="33"/>
        <v>140</v>
      </c>
      <c r="R234" s="22"/>
    </row>
    <row r="235" spans="1:18" ht="12.75">
      <c r="A235" s="5"/>
      <c r="B235" s="53" t="s">
        <v>16</v>
      </c>
      <c r="C235" s="6">
        <v>38121</v>
      </c>
      <c r="D235" s="70">
        <f>($D$4*I235)/100</f>
        <v>252</v>
      </c>
      <c r="E235" s="70">
        <f>($E$4*I235)/100</f>
        <v>70</v>
      </c>
      <c r="F235" s="70">
        <f>($F$4*I235)/100</f>
        <v>35</v>
      </c>
      <c r="G235" s="54"/>
      <c r="H235" s="70">
        <v>2</v>
      </c>
      <c r="I235" s="55">
        <f>I11*1.4</f>
        <v>140</v>
      </c>
      <c r="J235" s="54">
        <v>400</v>
      </c>
      <c r="K235" s="70">
        <f t="shared" si="30"/>
        <v>84</v>
      </c>
      <c r="L235" s="70">
        <f t="shared" si="34"/>
        <v>16.8</v>
      </c>
      <c r="M235" s="70">
        <f t="shared" si="31"/>
        <v>16.8</v>
      </c>
      <c r="N235" s="70">
        <f t="shared" si="32"/>
        <v>16.8</v>
      </c>
      <c r="O235" s="54">
        <v>3</v>
      </c>
      <c r="P235" s="70">
        <v>3</v>
      </c>
      <c r="Q235" s="123">
        <f t="shared" si="33"/>
        <v>140</v>
      </c>
      <c r="R235" s="22"/>
    </row>
    <row r="236" spans="1:18" ht="12.75">
      <c r="A236" s="5"/>
      <c r="B236" s="5" t="s">
        <v>6</v>
      </c>
      <c r="C236" s="8">
        <v>38122</v>
      </c>
      <c r="D236" s="71"/>
      <c r="E236" s="71"/>
      <c r="F236" s="71"/>
      <c r="G236" s="10"/>
      <c r="H236" s="69"/>
      <c r="I236" s="22"/>
      <c r="J236" s="12"/>
      <c r="K236" s="69">
        <f t="shared" si="30"/>
        <v>84</v>
      </c>
      <c r="L236" s="69">
        <f t="shared" si="34"/>
        <v>16.8</v>
      </c>
      <c r="M236" s="69">
        <f t="shared" si="31"/>
        <v>16.8</v>
      </c>
      <c r="N236" s="69">
        <f t="shared" si="32"/>
        <v>16.8</v>
      </c>
      <c r="O236" s="12">
        <v>3</v>
      </c>
      <c r="P236" s="71">
        <v>3</v>
      </c>
      <c r="Q236" s="122">
        <f t="shared" si="33"/>
        <v>140</v>
      </c>
      <c r="R236" s="22"/>
    </row>
    <row r="237" spans="1:18" ht="12.75">
      <c r="A237" s="5"/>
      <c r="B237" s="5" t="s">
        <v>17</v>
      </c>
      <c r="C237" s="8">
        <v>38123</v>
      </c>
      <c r="D237" s="71"/>
      <c r="E237" s="71"/>
      <c r="F237" s="71"/>
      <c r="G237" s="10"/>
      <c r="H237" s="69"/>
      <c r="I237" s="22"/>
      <c r="J237" s="12"/>
      <c r="K237" s="69">
        <f t="shared" si="30"/>
        <v>84</v>
      </c>
      <c r="L237" s="69">
        <f t="shared" si="34"/>
        <v>16.8</v>
      </c>
      <c r="M237" s="69">
        <f t="shared" si="31"/>
        <v>16.8</v>
      </c>
      <c r="N237" s="69">
        <f t="shared" si="32"/>
        <v>16.8</v>
      </c>
      <c r="O237" s="12">
        <v>3</v>
      </c>
      <c r="P237" s="71">
        <v>3</v>
      </c>
      <c r="Q237" s="122">
        <f t="shared" si="33"/>
        <v>140</v>
      </c>
      <c r="R237" s="22"/>
    </row>
    <row r="238" spans="1:18" ht="12.75">
      <c r="A238" s="5"/>
      <c r="B238" s="5" t="s">
        <v>18</v>
      </c>
      <c r="C238" s="8">
        <v>38124</v>
      </c>
      <c r="D238" s="71"/>
      <c r="E238" s="71"/>
      <c r="F238" s="71"/>
      <c r="G238" s="10"/>
      <c r="H238" s="69"/>
      <c r="I238" s="22"/>
      <c r="J238" s="12"/>
      <c r="K238" s="69">
        <f t="shared" si="30"/>
        <v>84</v>
      </c>
      <c r="L238" s="69">
        <f t="shared" si="34"/>
        <v>16.8</v>
      </c>
      <c r="M238" s="69">
        <f t="shared" si="31"/>
        <v>16.8</v>
      </c>
      <c r="N238" s="69">
        <f t="shared" si="32"/>
        <v>16.8</v>
      </c>
      <c r="O238" s="12">
        <v>3</v>
      </c>
      <c r="P238" s="71">
        <v>3</v>
      </c>
      <c r="Q238" s="122">
        <f t="shared" si="33"/>
        <v>140</v>
      </c>
      <c r="R238" s="22"/>
    </row>
    <row r="239" spans="1:18" ht="12.75">
      <c r="A239" s="5"/>
      <c r="B239" s="5" t="s">
        <v>19</v>
      </c>
      <c r="C239" s="8">
        <v>38125</v>
      </c>
      <c r="D239" s="71"/>
      <c r="E239" s="71"/>
      <c r="F239" s="71"/>
      <c r="G239" s="10"/>
      <c r="H239" s="69"/>
      <c r="I239" s="22"/>
      <c r="J239" s="12"/>
      <c r="K239" s="69">
        <f t="shared" si="30"/>
        <v>84</v>
      </c>
      <c r="L239" s="69">
        <f t="shared" si="34"/>
        <v>16.8</v>
      </c>
      <c r="M239" s="69">
        <f t="shared" si="31"/>
        <v>16.8</v>
      </c>
      <c r="N239" s="69">
        <f t="shared" si="32"/>
        <v>16.8</v>
      </c>
      <c r="O239" s="12">
        <v>3</v>
      </c>
      <c r="P239" s="71">
        <v>3</v>
      </c>
      <c r="Q239" s="122">
        <f t="shared" si="33"/>
        <v>140</v>
      </c>
      <c r="R239" s="22"/>
    </row>
    <row r="240" spans="1:18" ht="12.75">
      <c r="A240" s="5"/>
      <c r="B240" s="5" t="s">
        <v>20</v>
      </c>
      <c r="C240" s="8">
        <v>38126</v>
      </c>
      <c r="D240" s="71"/>
      <c r="E240" s="71"/>
      <c r="F240" s="71"/>
      <c r="G240" s="10"/>
      <c r="H240" s="69"/>
      <c r="I240" s="22"/>
      <c r="J240" s="12"/>
      <c r="K240" s="69">
        <f t="shared" si="30"/>
        <v>84</v>
      </c>
      <c r="L240" s="69">
        <f t="shared" si="34"/>
        <v>16.8</v>
      </c>
      <c r="M240" s="69">
        <f t="shared" si="31"/>
        <v>16.8</v>
      </c>
      <c r="N240" s="69">
        <f t="shared" si="32"/>
        <v>16.8</v>
      </c>
      <c r="O240" s="12">
        <v>3</v>
      </c>
      <c r="P240" s="71">
        <v>3</v>
      </c>
      <c r="Q240" s="122">
        <f t="shared" si="33"/>
        <v>140</v>
      </c>
      <c r="R240" s="22"/>
    </row>
    <row r="241" spans="1:18" ht="12.75">
      <c r="A241" s="5"/>
      <c r="B241" s="5" t="s">
        <v>21</v>
      </c>
      <c r="C241" s="8">
        <v>38127</v>
      </c>
      <c r="D241" s="71"/>
      <c r="E241" s="71"/>
      <c r="F241" s="71"/>
      <c r="G241" s="10"/>
      <c r="H241" s="69"/>
      <c r="I241" s="22"/>
      <c r="J241" s="12"/>
      <c r="K241" s="69">
        <f t="shared" si="30"/>
        <v>84</v>
      </c>
      <c r="L241" s="69">
        <f t="shared" si="34"/>
        <v>16.8</v>
      </c>
      <c r="M241" s="69">
        <f t="shared" si="31"/>
        <v>16.8</v>
      </c>
      <c r="N241" s="69">
        <f t="shared" si="32"/>
        <v>16.8</v>
      </c>
      <c r="O241" s="12">
        <v>3</v>
      </c>
      <c r="P241" s="71">
        <v>3</v>
      </c>
      <c r="Q241" s="122">
        <f t="shared" si="33"/>
        <v>140</v>
      </c>
      <c r="R241" s="22"/>
    </row>
    <row r="242" spans="1:18" ht="12.75">
      <c r="A242" s="5"/>
      <c r="B242" s="53" t="s">
        <v>16</v>
      </c>
      <c r="C242" s="6">
        <v>38128</v>
      </c>
      <c r="D242" s="70">
        <f>($D$4*I242)/100</f>
        <v>252</v>
      </c>
      <c r="E242" s="70">
        <f>($E$4*I242)/100</f>
        <v>70</v>
      </c>
      <c r="F242" s="70">
        <f>($F$4*I242)/100</f>
        <v>35</v>
      </c>
      <c r="G242" s="54"/>
      <c r="H242" s="70">
        <v>2</v>
      </c>
      <c r="I242" s="55">
        <f>I18*1.4</f>
        <v>140</v>
      </c>
      <c r="J242" s="54">
        <v>400</v>
      </c>
      <c r="K242" s="70">
        <f t="shared" si="30"/>
        <v>84</v>
      </c>
      <c r="L242" s="70">
        <f t="shared" si="34"/>
        <v>16.8</v>
      </c>
      <c r="M242" s="70">
        <f t="shared" si="31"/>
        <v>16.8</v>
      </c>
      <c r="N242" s="70">
        <f t="shared" si="32"/>
        <v>16.8</v>
      </c>
      <c r="O242" s="54">
        <v>3</v>
      </c>
      <c r="P242" s="70">
        <v>3</v>
      </c>
      <c r="Q242" s="123">
        <f t="shared" si="33"/>
        <v>140</v>
      </c>
      <c r="R242" s="22"/>
    </row>
    <row r="243" spans="1:18" ht="12.75">
      <c r="A243" s="5"/>
      <c r="B243" s="5" t="s">
        <v>6</v>
      </c>
      <c r="C243" s="8">
        <v>38129</v>
      </c>
      <c r="D243" s="71"/>
      <c r="E243" s="71"/>
      <c r="F243" s="71"/>
      <c r="G243" s="10"/>
      <c r="H243" s="69"/>
      <c r="I243" s="22"/>
      <c r="J243" s="12"/>
      <c r="K243" s="69">
        <f t="shared" si="30"/>
        <v>84</v>
      </c>
      <c r="L243" s="69">
        <f t="shared" si="34"/>
        <v>16.8</v>
      </c>
      <c r="M243" s="69">
        <f t="shared" si="31"/>
        <v>16.8</v>
      </c>
      <c r="N243" s="69">
        <f t="shared" si="32"/>
        <v>16.8</v>
      </c>
      <c r="O243" s="12">
        <v>3</v>
      </c>
      <c r="P243" s="71">
        <v>3</v>
      </c>
      <c r="Q243" s="122">
        <f t="shared" si="33"/>
        <v>140</v>
      </c>
      <c r="R243" s="22"/>
    </row>
    <row r="244" spans="1:18" ht="12.75">
      <c r="A244" s="5"/>
      <c r="B244" s="5" t="s">
        <v>17</v>
      </c>
      <c r="C244" s="8">
        <v>38130</v>
      </c>
      <c r="D244" s="71"/>
      <c r="E244" s="71"/>
      <c r="F244" s="71"/>
      <c r="G244" s="10"/>
      <c r="H244" s="69"/>
      <c r="I244" s="22"/>
      <c r="J244" s="12"/>
      <c r="K244" s="69">
        <f t="shared" si="30"/>
        <v>84</v>
      </c>
      <c r="L244" s="69">
        <f t="shared" si="34"/>
        <v>16.8</v>
      </c>
      <c r="M244" s="69">
        <f t="shared" si="31"/>
        <v>16.8</v>
      </c>
      <c r="N244" s="69">
        <f t="shared" si="32"/>
        <v>16.8</v>
      </c>
      <c r="O244" s="12">
        <v>3</v>
      </c>
      <c r="P244" s="71">
        <v>3</v>
      </c>
      <c r="Q244" s="122">
        <f t="shared" si="33"/>
        <v>140</v>
      </c>
      <c r="R244" s="22"/>
    </row>
    <row r="245" spans="1:18" ht="12.75">
      <c r="A245" s="5"/>
      <c r="B245" s="5" t="s">
        <v>18</v>
      </c>
      <c r="C245" s="8">
        <v>38131</v>
      </c>
      <c r="D245" s="71"/>
      <c r="E245" s="71"/>
      <c r="F245" s="71"/>
      <c r="G245" s="10"/>
      <c r="H245" s="69"/>
      <c r="I245" s="22"/>
      <c r="J245" s="12"/>
      <c r="K245" s="69">
        <f t="shared" si="30"/>
        <v>84</v>
      </c>
      <c r="L245" s="69">
        <f t="shared" si="34"/>
        <v>16.8</v>
      </c>
      <c r="M245" s="69">
        <f t="shared" si="31"/>
        <v>16.8</v>
      </c>
      <c r="N245" s="69">
        <f t="shared" si="32"/>
        <v>16.8</v>
      </c>
      <c r="O245" s="12">
        <v>3</v>
      </c>
      <c r="P245" s="71">
        <v>3</v>
      </c>
      <c r="Q245" s="122">
        <f t="shared" si="33"/>
        <v>140</v>
      </c>
      <c r="R245" s="22"/>
    </row>
    <row r="246" spans="1:18" ht="12.75">
      <c r="A246" s="5"/>
      <c r="B246" s="5" t="s">
        <v>19</v>
      </c>
      <c r="C246" s="8">
        <v>38132</v>
      </c>
      <c r="D246" s="71"/>
      <c r="E246" s="71"/>
      <c r="F246" s="71"/>
      <c r="G246" s="10"/>
      <c r="H246" s="69"/>
      <c r="I246" s="22"/>
      <c r="J246" s="12"/>
      <c r="K246" s="69">
        <f t="shared" si="30"/>
        <v>84</v>
      </c>
      <c r="L246" s="69">
        <f t="shared" si="34"/>
        <v>16.8</v>
      </c>
      <c r="M246" s="69">
        <f t="shared" si="31"/>
        <v>16.8</v>
      </c>
      <c r="N246" s="69">
        <f t="shared" si="32"/>
        <v>16.8</v>
      </c>
      <c r="O246" s="12">
        <v>3</v>
      </c>
      <c r="P246" s="71">
        <v>3</v>
      </c>
      <c r="Q246" s="122">
        <f t="shared" si="33"/>
        <v>140</v>
      </c>
      <c r="R246" s="22"/>
    </row>
    <row r="247" spans="1:18" ht="12.75">
      <c r="A247" s="5"/>
      <c r="B247" s="5" t="s">
        <v>20</v>
      </c>
      <c r="C247" s="8">
        <v>38133</v>
      </c>
      <c r="D247" s="71"/>
      <c r="E247" s="71"/>
      <c r="F247" s="71"/>
      <c r="G247" s="10"/>
      <c r="H247" s="69"/>
      <c r="I247" s="22"/>
      <c r="J247" s="12"/>
      <c r="K247" s="69">
        <f t="shared" si="30"/>
        <v>84</v>
      </c>
      <c r="L247" s="69">
        <f t="shared" si="34"/>
        <v>16.8</v>
      </c>
      <c r="M247" s="69">
        <f t="shared" si="31"/>
        <v>16.8</v>
      </c>
      <c r="N247" s="69">
        <f t="shared" si="32"/>
        <v>16.8</v>
      </c>
      <c r="O247" s="12">
        <v>3</v>
      </c>
      <c r="P247" s="71">
        <v>3</v>
      </c>
      <c r="Q247" s="122">
        <f t="shared" si="33"/>
        <v>140</v>
      </c>
      <c r="R247" s="22"/>
    </row>
    <row r="248" spans="1:18" ht="12.75">
      <c r="A248" s="5"/>
      <c r="B248" s="5" t="s">
        <v>21</v>
      </c>
      <c r="C248" s="8">
        <v>38134</v>
      </c>
      <c r="D248" s="71"/>
      <c r="E248" s="71"/>
      <c r="F248" s="71"/>
      <c r="G248" s="10"/>
      <c r="H248" s="69"/>
      <c r="I248" s="22"/>
      <c r="J248" s="12"/>
      <c r="K248" s="69">
        <f t="shared" si="30"/>
        <v>84</v>
      </c>
      <c r="L248" s="69">
        <f t="shared" si="34"/>
        <v>16.8</v>
      </c>
      <c r="M248" s="69">
        <f t="shared" si="31"/>
        <v>16.8</v>
      </c>
      <c r="N248" s="69">
        <f t="shared" si="32"/>
        <v>16.8</v>
      </c>
      <c r="O248" s="12">
        <v>3</v>
      </c>
      <c r="P248" s="71">
        <v>3</v>
      </c>
      <c r="Q248" s="122">
        <f t="shared" si="33"/>
        <v>140</v>
      </c>
      <c r="R248" s="22"/>
    </row>
    <row r="249" spans="1:18" ht="12.75">
      <c r="A249" s="5"/>
      <c r="B249" s="53" t="s">
        <v>16</v>
      </c>
      <c r="C249" s="6">
        <v>38135</v>
      </c>
      <c r="D249" s="70">
        <f>($D$4*I249)/100</f>
        <v>252</v>
      </c>
      <c r="E249" s="70">
        <f>($E$4*I249)/100</f>
        <v>70</v>
      </c>
      <c r="F249" s="70">
        <f>($F$4*I249)/100</f>
        <v>35</v>
      </c>
      <c r="G249" s="54"/>
      <c r="H249" s="70">
        <v>2</v>
      </c>
      <c r="I249" s="55">
        <f>I25*1.4</f>
        <v>140</v>
      </c>
      <c r="J249" s="54">
        <v>400</v>
      </c>
      <c r="K249" s="70">
        <f t="shared" si="30"/>
        <v>84</v>
      </c>
      <c r="L249" s="70">
        <f t="shared" si="34"/>
        <v>16.8</v>
      </c>
      <c r="M249" s="70">
        <f t="shared" si="31"/>
        <v>16.8</v>
      </c>
      <c r="N249" s="70">
        <f t="shared" si="32"/>
        <v>16.8</v>
      </c>
      <c r="O249" s="54">
        <v>3</v>
      </c>
      <c r="P249" s="70">
        <v>3</v>
      </c>
      <c r="Q249" s="123">
        <f t="shared" si="33"/>
        <v>140</v>
      </c>
      <c r="R249" s="22"/>
    </row>
    <row r="250" spans="1:18" ht="12.75">
      <c r="A250" s="5"/>
      <c r="B250" s="5" t="s">
        <v>6</v>
      </c>
      <c r="C250" s="8">
        <v>38136</v>
      </c>
      <c r="D250" s="71"/>
      <c r="E250" s="71"/>
      <c r="F250" s="71"/>
      <c r="G250" s="10"/>
      <c r="H250" s="69"/>
      <c r="I250" s="22"/>
      <c r="J250" s="12"/>
      <c r="K250" s="69">
        <f t="shared" si="30"/>
        <v>84</v>
      </c>
      <c r="L250" s="69">
        <f t="shared" si="34"/>
        <v>16.8</v>
      </c>
      <c r="M250" s="69">
        <f t="shared" si="31"/>
        <v>16.8</v>
      </c>
      <c r="N250" s="69">
        <f t="shared" si="32"/>
        <v>16.8</v>
      </c>
      <c r="O250" s="12">
        <v>3</v>
      </c>
      <c r="P250" s="71">
        <v>3</v>
      </c>
      <c r="Q250" s="122">
        <f t="shared" si="33"/>
        <v>140</v>
      </c>
      <c r="R250" s="22"/>
    </row>
    <row r="251" spans="1:18" ht="12.75">
      <c r="A251" s="5"/>
      <c r="B251" s="5" t="s">
        <v>17</v>
      </c>
      <c r="C251" s="8">
        <v>38137</v>
      </c>
      <c r="D251" s="71"/>
      <c r="E251" s="71"/>
      <c r="F251" s="71"/>
      <c r="G251" s="10"/>
      <c r="H251" s="69"/>
      <c r="I251" s="22"/>
      <c r="J251" s="12"/>
      <c r="K251" s="69">
        <f t="shared" si="30"/>
        <v>84</v>
      </c>
      <c r="L251" s="69">
        <f t="shared" si="34"/>
        <v>16.8</v>
      </c>
      <c r="M251" s="69">
        <f t="shared" si="31"/>
        <v>16.8</v>
      </c>
      <c r="N251" s="69">
        <f t="shared" si="32"/>
        <v>16.8</v>
      </c>
      <c r="O251" s="12">
        <v>3</v>
      </c>
      <c r="P251" s="71">
        <v>3</v>
      </c>
      <c r="Q251" s="122">
        <f t="shared" si="33"/>
        <v>140</v>
      </c>
      <c r="R251" s="22"/>
    </row>
    <row r="252" spans="1:18" ht="12.75">
      <c r="A252" s="5"/>
      <c r="B252" s="5" t="s">
        <v>18</v>
      </c>
      <c r="C252" s="8">
        <v>38138</v>
      </c>
      <c r="D252" s="71"/>
      <c r="E252" s="71"/>
      <c r="F252" s="71"/>
      <c r="G252" s="12"/>
      <c r="H252" s="69"/>
      <c r="I252" s="22"/>
      <c r="J252" s="12"/>
      <c r="K252" s="69">
        <f t="shared" si="30"/>
        <v>84</v>
      </c>
      <c r="L252" s="69">
        <f t="shared" si="34"/>
        <v>16.8</v>
      </c>
      <c r="M252" s="69">
        <f t="shared" si="31"/>
        <v>16.8</v>
      </c>
      <c r="N252" s="69">
        <f t="shared" si="32"/>
        <v>16.8</v>
      </c>
      <c r="O252" s="12">
        <v>3</v>
      </c>
      <c r="P252" s="71">
        <v>3</v>
      </c>
      <c r="Q252" s="122">
        <f t="shared" si="33"/>
        <v>140</v>
      </c>
      <c r="R252" s="22"/>
    </row>
    <row r="253" spans="1:18" ht="12.75">
      <c r="A253" s="5"/>
      <c r="B253" s="5" t="s">
        <v>19</v>
      </c>
      <c r="C253" s="8">
        <v>38139</v>
      </c>
      <c r="D253" s="71"/>
      <c r="E253" s="71"/>
      <c r="F253" s="71"/>
      <c r="G253" s="12"/>
      <c r="H253" s="69"/>
      <c r="I253" s="22"/>
      <c r="J253" s="12"/>
      <c r="K253" s="69">
        <f t="shared" si="30"/>
        <v>84</v>
      </c>
      <c r="L253" s="69">
        <f t="shared" si="34"/>
        <v>16.8</v>
      </c>
      <c r="M253" s="69">
        <f t="shared" si="31"/>
        <v>16.8</v>
      </c>
      <c r="N253" s="69">
        <f t="shared" si="32"/>
        <v>16.8</v>
      </c>
      <c r="O253" s="12">
        <v>3</v>
      </c>
      <c r="P253" s="71">
        <v>3</v>
      </c>
      <c r="Q253" s="122">
        <f t="shared" si="33"/>
        <v>140</v>
      </c>
      <c r="R253" s="22"/>
    </row>
    <row r="254" spans="1:18" ht="12.75">
      <c r="A254" s="5"/>
      <c r="B254" s="5" t="s">
        <v>20</v>
      </c>
      <c r="C254" s="8">
        <v>38140</v>
      </c>
      <c r="D254" s="71"/>
      <c r="E254" s="71"/>
      <c r="F254" s="71"/>
      <c r="G254" s="12"/>
      <c r="H254" s="69"/>
      <c r="I254" s="22"/>
      <c r="J254" s="12"/>
      <c r="K254" s="69">
        <f t="shared" si="30"/>
        <v>84</v>
      </c>
      <c r="L254" s="69">
        <f t="shared" si="34"/>
        <v>16.8</v>
      </c>
      <c r="M254" s="69">
        <f t="shared" si="31"/>
        <v>16.8</v>
      </c>
      <c r="N254" s="69">
        <f t="shared" si="32"/>
        <v>16.8</v>
      </c>
      <c r="O254" s="12">
        <v>3</v>
      </c>
      <c r="P254" s="71">
        <v>3</v>
      </c>
      <c r="Q254" s="122">
        <f t="shared" si="33"/>
        <v>140</v>
      </c>
      <c r="R254" s="22"/>
    </row>
    <row r="255" spans="1:18" ht="12.75">
      <c r="A255" s="5"/>
      <c r="B255" s="5" t="s">
        <v>21</v>
      </c>
      <c r="C255" s="8">
        <v>38141</v>
      </c>
      <c r="D255" s="71"/>
      <c r="E255" s="71"/>
      <c r="F255" s="71"/>
      <c r="G255" s="12"/>
      <c r="H255" s="69"/>
      <c r="I255" s="22"/>
      <c r="J255" s="12"/>
      <c r="K255" s="69">
        <f t="shared" si="30"/>
        <v>84</v>
      </c>
      <c r="L255" s="69">
        <f t="shared" si="34"/>
        <v>16.8</v>
      </c>
      <c r="M255" s="69">
        <f t="shared" si="31"/>
        <v>16.8</v>
      </c>
      <c r="N255" s="69">
        <f t="shared" si="32"/>
        <v>16.8</v>
      </c>
      <c r="O255" s="12">
        <v>3</v>
      </c>
      <c r="P255" s="71">
        <v>3</v>
      </c>
      <c r="Q255" s="122">
        <f t="shared" si="33"/>
        <v>140</v>
      </c>
      <c r="R255" s="22"/>
    </row>
    <row r="256" spans="1:18" ht="12.75">
      <c r="A256" s="5"/>
      <c r="B256" s="9" t="s">
        <v>16</v>
      </c>
      <c r="C256" s="7">
        <v>38142</v>
      </c>
      <c r="D256" s="68">
        <f>($D$4*I256)/100</f>
        <v>261</v>
      </c>
      <c r="E256" s="68">
        <f>($E$4*I256)/100</f>
        <v>72.5</v>
      </c>
      <c r="F256" s="68">
        <f>($F$4*I256)/100</f>
        <v>36.25</v>
      </c>
      <c r="G256" s="11"/>
      <c r="H256" s="68">
        <v>2</v>
      </c>
      <c r="I256" s="15">
        <f>I4*1.45</f>
        <v>145</v>
      </c>
      <c r="J256" s="11">
        <v>400</v>
      </c>
      <c r="K256" s="68">
        <f t="shared" si="30"/>
        <v>87</v>
      </c>
      <c r="L256" s="68">
        <f>($L$4*Q256)/100</f>
        <v>17.4</v>
      </c>
      <c r="M256" s="68">
        <f t="shared" si="31"/>
        <v>17.4</v>
      </c>
      <c r="N256" s="68">
        <f t="shared" si="32"/>
        <v>17.4</v>
      </c>
      <c r="O256" s="83">
        <v>3</v>
      </c>
      <c r="P256" s="68">
        <v>3</v>
      </c>
      <c r="Q256" s="119">
        <f aca="true" t="shared" si="35" ref="Q256:Q283">Q4*1.45</f>
        <v>145</v>
      </c>
      <c r="R256" s="131"/>
    </row>
    <row r="257" spans="1:18" ht="12.75">
      <c r="A257" s="5"/>
      <c r="B257" s="5" t="s">
        <v>6</v>
      </c>
      <c r="C257" s="8">
        <v>38143</v>
      </c>
      <c r="D257" s="71"/>
      <c r="E257" s="71"/>
      <c r="F257" s="71"/>
      <c r="G257" s="10"/>
      <c r="H257" s="69"/>
      <c r="I257" s="23"/>
      <c r="J257" s="10"/>
      <c r="K257" s="69">
        <f t="shared" si="30"/>
        <v>87</v>
      </c>
      <c r="L257" s="69">
        <f aca="true" t="shared" si="36" ref="L257:L283">($L$5*Q257)/100</f>
        <v>17.4</v>
      </c>
      <c r="M257" s="69">
        <f t="shared" si="31"/>
        <v>17.4</v>
      </c>
      <c r="N257" s="69">
        <f t="shared" si="32"/>
        <v>17.4</v>
      </c>
      <c r="O257" s="10">
        <v>3</v>
      </c>
      <c r="P257" s="71">
        <v>3</v>
      </c>
      <c r="Q257" s="122">
        <f t="shared" si="35"/>
        <v>145</v>
      </c>
      <c r="R257" s="22"/>
    </row>
    <row r="258" spans="1:18" ht="12.75">
      <c r="A258" s="5"/>
      <c r="B258" s="5" t="s">
        <v>17</v>
      </c>
      <c r="C258" s="8">
        <v>38144</v>
      </c>
      <c r="D258" s="71"/>
      <c r="E258" s="71"/>
      <c r="F258" s="71"/>
      <c r="G258" s="10"/>
      <c r="H258" s="69"/>
      <c r="I258" s="22"/>
      <c r="J258" s="10"/>
      <c r="K258" s="69">
        <f t="shared" si="30"/>
        <v>87</v>
      </c>
      <c r="L258" s="69">
        <f t="shared" si="36"/>
        <v>17.4</v>
      </c>
      <c r="M258" s="69">
        <f t="shared" si="31"/>
        <v>17.4</v>
      </c>
      <c r="N258" s="69">
        <f t="shared" si="32"/>
        <v>17.4</v>
      </c>
      <c r="O258" s="10">
        <v>3</v>
      </c>
      <c r="P258" s="71">
        <v>3</v>
      </c>
      <c r="Q258" s="122">
        <f t="shared" si="35"/>
        <v>145</v>
      </c>
      <c r="R258" s="22"/>
    </row>
    <row r="259" spans="1:18" ht="12.75">
      <c r="A259" s="5"/>
      <c r="B259" s="5" t="s">
        <v>18</v>
      </c>
      <c r="C259" s="8">
        <v>38145</v>
      </c>
      <c r="D259" s="71"/>
      <c r="E259" s="71"/>
      <c r="F259" s="71"/>
      <c r="G259" s="10"/>
      <c r="H259" s="69"/>
      <c r="I259" s="22"/>
      <c r="J259" s="10"/>
      <c r="K259" s="69">
        <f t="shared" si="30"/>
        <v>87</v>
      </c>
      <c r="L259" s="69">
        <f t="shared" si="36"/>
        <v>17.4</v>
      </c>
      <c r="M259" s="69">
        <f t="shared" si="31"/>
        <v>17.4</v>
      </c>
      <c r="N259" s="69">
        <f t="shared" si="32"/>
        <v>17.4</v>
      </c>
      <c r="O259" s="10">
        <v>3</v>
      </c>
      <c r="P259" s="71">
        <v>3</v>
      </c>
      <c r="Q259" s="122">
        <f t="shared" si="35"/>
        <v>145</v>
      </c>
      <c r="R259" s="22"/>
    </row>
    <row r="260" spans="1:18" ht="12.75">
      <c r="A260" s="5"/>
      <c r="B260" s="5" t="s">
        <v>19</v>
      </c>
      <c r="C260" s="8">
        <v>38146</v>
      </c>
      <c r="D260" s="71"/>
      <c r="E260" s="71"/>
      <c r="F260" s="71"/>
      <c r="G260" s="10"/>
      <c r="H260" s="69"/>
      <c r="I260" s="22"/>
      <c r="J260" s="10"/>
      <c r="K260" s="69">
        <f t="shared" si="30"/>
        <v>87</v>
      </c>
      <c r="L260" s="69">
        <f t="shared" si="36"/>
        <v>17.4</v>
      </c>
      <c r="M260" s="69">
        <f t="shared" si="31"/>
        <v>17.4</v>
      </c>
      <c r="N260" s="69">
        <f t="shared" si="32"/>
        <v>17.4</v>
      </c>
      <c r="O260" s="10">
        <v>3</v>
      </c>
      <c r="P260" s="71">
        <v>3</v>
      </c>
      <c r="Q260" s="122">
        <f t="shared" si="35"/>
        <v>145</v>
      </c>
      <c r="R260" s="22"/>
    </row>
    <row r="261" spans="1:18" ht="12.75">
      <c r="A261" s="5"/>
      <c r="B261" s="5" t="s">
        <v>20</v>
      </c>
      <c r="C261" s="8">
        <v>38147</v>
      </c>
      <c r="D261" s="71"/>
      <c r="E261" s="71"/>
      <c r="F261" s="71"/>
      <c r="G261" s="10"/>
      <c r="H261" s="69"/>
      <c r="I261" s="22"/>
      <c r="J261" s="10"/>
      <c r="K261" s="69">
        <f t="shared" si="30"/>
        <v>87</v>
      </c>
      <c r="L261" s="69">
        <f t="shared" si="36"/>
        <v>17.4</v>
      </c>
      <c r="M261" s="69">
        <f t="shared" si="31"/>
        <v>17.4</v>
      </c>
      <c r="N261" s="69">
        <f t="shared" si="32"/>
        <v>17.4</v>
      </c>
      <c r="O261" s="10">
        <v>3</v>
      </c>
      <c r="P261" s="71">
        <v>3</v>
      </c>
      <c r="Q261" s="122">
        <f t="shared" si="35"/>
        <v>145</v>
      </c>
      <c r="R261" s="22"/>
    </row>
    <row r="262" spans="1:18" ht="12.75">
      <c r="A262" s="5"/>
      <c r="B262" s="5" t="s">
        <v>21</v>
      </c>
      <c r="C262" s="8">
        <v>38148</v>
      </c>
      <c r="D262" s="71"/>
      <c r="E262" s="71"/>
      <c r="F262" s="71"/>
      <c r="G262" s="10"/>
      <c r="H262" s="69"/>
      <c r="I262" s="22"/>
      <c r="J262" s="10"/>
      <c r="K262" s="69">
        <f t="shared" si="30"/>
        <v>87</v>
      </c>
      <c r="L262" s="69">
        <f t="shared" si="36"/>
        <v>17.4</v>
      </c>
      <c r="M262" s="69">
        <f t="shared" si="31"/>
        <v>17.4</v>
      </c>
      <c r="N262" s="69">
        <f t="shared" si="32"/>
        <v>17.4</v>
      </c>
      <c r="O262" s="10">
        <v>3</v>
      </c>
      <c r="P262" s="71">
        <v>3</v>
      </c>
      <c r="Q262" s="122">
        <f t="shared" si="35"/>
        <v>145</v>
      </c>
      <c r="R262" s="22"/>
    </row>
    <row r="263" spans="1:18" ht="12.75">
      <c r="A263" s="5"/>
      <c r="B263" s="53" t="s">
        <v>16</v>
      </c>
      <c r="C263" s="6">
        <v>38149</v>
      </c>
      <c r="D263" s="70">
        <f>($D$4*I263)/100</f>
        <v>261</v>
      </c>
      <c r="E263" s="70">
        <f>($E$4*I263)/100</f>
        <v>72.5</v>
      </c>
      <c r="F263" s="70">
        <f>($F$4*I263)/100</f>
        <v>36.25</v>
      </c>
      <c r="G263" s="54"/>
      <c r="H263" s="70">
        <v>2</v>
      </c>
      <c r="I263" s="55">
        <f>I11*1.45</f>
        <v>145</v>
      </c>
      <c r="J263" s="54">
        <v>400</v>
      </c>
      <c r="K263" s="70">
        <f t="shared" si="30"/>
        <v>87</v>
      </c>
      <c r="L263" s="70">
        <f t="shared" si="36"/>
        <v>17.4</v>
      </c>
      <c r="M263" s="70">
        <f t="shared" si="31"/>
        <v>17.4</v>
      </c>
      <c r="N263" s="70">
        <f t="shared" si="32"/>
        <v>17.4</v>
      </c>
      <c r="O263" s="54">
        <v>3</v>
      </c>
      <c r="P263" s="70">
        <v>3</v>
      </c>
      <c r="Q263" s="123">
        <f t="shared" si="35"/>
        <v>145</v>
      </c>
      <c r="R263" s="22"/>
    </row>
    <row r="264" spans="1:18" ht="12.75">
      <c r="A264" s="5"/>
      <c r="B264" s="5" t="s">
        <v>6</v>
      </c>
      <c r="C264" s="8">
        <v>38150</v>
      </c>
      <c r="D264" s="71"/>
      <c r="E264" s="71"/>
      <c r="F264" s="71"/>
      <c r="G264" s="10"/>
      <c r="H264" s="69"/>
      <c r="I264" s="22"/>
      <c r="J264" s="12"/>
      <c r="K264" s="69">
        <f t="shared" si="30"/>
        <v>87</v>
      </c>
      <c r="L264" s="69">
        <f t="shared" si="36"/>
        <v>17.4</v>
      </c>
      <c r="M264" s="69">
        <f t="shared" si="31"/>
        <v>17.4</v>
      </c>
      <c r="N264" s="69">
        <f t="shared" si="32"/>
        <v>17.4</v>
      </c>
      <c r="O264" s="12">
        <v>3</v>
      </c>
      <c r="P264" s="71">
        <v>3</v>
      </c>
      <c r="Q264" s="122">
        <f t="shared" si="35"/>
        <v>145</v>
      </c>
      <c r="R264" s="22"/>
    </row>
    <row r="265" spans="1:18" ht="12.75">
      <c r="A265" s="5"/>
      <c r="B265" s="5" t="s">
        <v>17</v>
      </c>
      <c r="C265" s="8">
        <v>38151</v>
      </c>
      <c r="D265" s="71"/>
      <c r="E265" s="71"/>
      <c r="F265" s="71"/>
      <c r="G265" s="10"/>
      <c r="H265" s="69"/>
      <c r="I265" s="22"/>
      <c r="J265" s="12"/>
      <c r="K265" s="69">
        <f t="shared" si="30"/>
        <v>87</v>
      </c>
      <c r="L265" s="69">
        <f t="shared" si="36"/>
        <v>17.4</v>
      </c>
      <c r="M265" s="69">
        <f t="shared" si="31"/>
        <v>17.4</v>
      </c>
      <c r="N265" s="69">
        <f t="shared" si="32"/>
        <v>17.4</v>
      </c>
      <c r="O265" s="12">
        <v>3</v>
      </c>
      <c r="P265" s="71">
        <v>3</v>
      </c>
      <c r="Q265" s="122">
        <f t="shared" si="35"/>
        <v>145</v>
      </c>
      <c r="R265" s="22"/>
    </row>
    <row r="266" spans="1:18" ht="12.75">
      <c r="A266" s="5"/>
      <c r="B266" s="5" t="s">
        <v>18</v>
      </c>
      <c r="C266" s="8">
        <v>38152</v>
      </c>
      <c r="D266" s="71"/>
      <c r="E266" s="71"/>
      <c r="F266" s="71"/>
      <c r="G266" s="10"/>
      <c r="H266" s="69"/>
      <c r="I266" s="22"/>
      <c r="J266" s="12"/>
      <c r="K266" s="69">
        <f t="shared" si="30"/>
        <v>87</v>
      </c>
      <c r="L266" s="69">
        <f t="shared" si="36"/>
        <v>17.4</v>
      </c>
      <c r="M266" s="69">
        <f t="shared" si="31"/>
        <v>17.4</v>
      </c>
      <c r="N266" s="69">
        <f t="shared" si="32"/>
        <v>17.4</v>
      </c>
      <c r="O266" s="12">
        <v>3</v>
      </c>
      <c r="P266" s="71">
        <v>3</v>
      </c>
      <c r="Q266" s="122">
        <f t="shared" si="35"/>
        <v>145</v>
      </c>
      <c r="R266" s="22"/>
    </row>
    <row r="267" spans="1:18" ht="12.75">
      <c r="A267" s="5"/>
      <c r="B267" s="5" t="s">
        <v>19</v>
      </c>
      <c r="C267" s="8">
        <v>38153</v>
      </c>
      <c r="D267" s="71"/>
      <c r="E267" s="71"/>
      <c r="F267" s="71"/>
      <c r="G267" s="10"/>
      <c r="H267" s="69"/>
      <c r="I267" s="22"/>
      <c r="J267" s="12"/>
      <c r="K267" s="69">
        <f t="shared" si="30"/>
        <v>87</v>
      </c>
      <c r="L267" s="69">
        <f t="shared" si="36"/>
        <v>17.4</v>
      </c>
      <c r="M267" s="69">
        <f t="shared" si="31"/>
        <v>17.4</v>
      </c>
      <c r="N267" s="69">
        <f t="shared" si="32"/>
        <v>17.4</v>
      </c>
      <c r="O267" s="12">
        <v>3</v>
      </c>
      <c r="P267" s="71">
        <v>3</v>
      </c>
      <c r="Q267" s="122">
        <f t="shared" si="35"/>
        <v>145</v>
      </c>
      <c r="R267" s="22"/>
    </row>
    <row r="268" spans="1:18" ht="12.75">
      <c r="A268" s="5"/>
      <c r="B268" s="5" t="s">
        <v>20</v>
      </c>
      <c r="C268" s="8">
        <v>38154</v>
      </c>
      <c r="D268" s="71"/>
      <c r="E268" s="71"/>
      <c r="F268" s="71"/>
      <c r="G268" s="10"/>
      <c r="H268" s="69"/>
      <c r="I268" s="22"/>
      <c r="J268" s="12"/>
      <c r="K268" s="69">
        <f t="shared" si="30"/>
        <v>87</v>
      </c>
      <c r="L268" s="69">
        <f t="shared" si="36"/>
        <v>17.4</v>
      </c>
      <c r="M268" s="69">
        <f t="shared" si="31"/>
        <v>17.4</v>
      </c>
      <c r="N268" s="69">
        <f t="shared" si="32"/>
        <v>17.4</v>
      </c>
      <c r="O268" s="12">
        <v>3</v>
      </c>
      <c r="P268" s="71">
        <v>3</v>
      </c>
      <c r="Q268" s="122">
        <f t="shared" si="35"/>
        <v>145</v>
      </c>
      <c r="R268" s="22"/>
    </row>
    <row r="269" spans="1:18" ht="12.75">
      <c r="A269" s="5"/>
      <c r="B269" s="5" t="s">
        <v>21</v>
      </c>
      <c r="C269" s="8">
        <v>38155</v>
      </c>
      <c r="D269" s="71"/>
      <c r="E269" s="71"/>
      <c r="F269" s="71"/>
      <c r="G269" s="10"/>
      <c r="H269" s="69"/>
      <c r="I269" s="22"/>
      <c r="J269" s="12"/>
      <c r="K269" s="69">
        <f t="shared" si="30"/>
        <v>87</v>
      </c>
      <c r="L269" s="69">
        <f t="shared" si="36"/>
        <v>17.4</v>
      </c>
      <c r="M269" s="69">
        <f t="shared" si="31"/>
        <v>17.4</v>
      </c>
      <c r="N269" s="69">
        <f t="shared" si="32"/>
        <v>17.4</v>
      </c>
      <c r="O269" s="12">
        <v>3</v>
      </c>
      <c r="P269" s="71">
        <v>3</v>
      </c>
      <c r="Q269" s="122">
        <f t="shared" si="35"/>
        <v>145</v>
      </c>
      <c r="R269" s="22"/>
    </row>
    <row r="270" spans="1:18" ht="12.75">
      <c r="A270" s="5"/>
      <c r="B270" s="53" t="s">
        <v>16</v>
      </c>
      <c r="C270" s="6">
        <v>38156</v>
      </c>
      <c r="D270" s="70">
        <f>($D$4*I270)/100</f>
        <v>261</v>
      </c>
      <c r="E270" s="70">
        <f>($E$4*I270)/100</f>
        <v>72.5</v>
      </c>
      <c r="F270" s="70">
        <f>($F$4*I270)/100</f>
        <v>36.25</v>
      </c>
      <c r="G270" s="54"/>
      <c r="H270" s="70">
        <v>2</v>
      </c>
      <c r="I270" s="55">
        <f>I18*1.45</f>
        <v>145</v>
      </c>
      <c r="J270" s="54">
        <v>400</v>
      </c>
      <c r="K270" s="70">
        <f t="shared" si="30"/>
        <v>87</v>
      </c>
      <c r="L270" s="70">
        <f t="shared" si="36"/>
        <v>17.4</v>
      </c>
      <c r="M270" s="70">
        <f t="shared" si="31"/>
        <v>17.4</v>
      </c>
      <c r="N270" s="70">
        <f t="shared" si="32"/>
        <v>17.4</v>
      </c>
      <c r="O270" s="54">
        <v>3</v>
      </c>
      <c r="P270" s="70">
        <v>3</v>
      </c>
      <c r="Q270" s="123">
        <f t="shared" si="35"/>
        <v>145</v>
      </c>
      <c r="R270" s="22"/>
    </row>
    <row r="271" spans="1:18" ht="12.75">
      <c r="A271" s="5"/>
      <c r="B271" s="5" t="s">
        <v>6</v>
      </c>
      <c r="C271" s="8">
        <v>38157</v>
      </c>
      <c r="D271" s="71"/>
      <c r="E271" s="71"/>
      <c r="F271" s="71"/>
      <c r="G271" s="10"/>
      <c r="H271" s="69"/>
      <c r="I271" s="22"/>
      <c r="J271" s="12"/>
      <c r="K271" s="69">
        <f t="shared" si="30"/>
        <v>87</v>
      </c>
      <c r="L271" s="69">
        <f t="shared" si="36"/>
        <v>17.4</v>
      </c>
      <c r="M271" s="69">
        <f t="shared" si="31"/>
        <v>17.4</v>
      </c>
      <c r="N271" s="69">
        <f t="shared" si="32"/>
        <v>17.4</v>
      </c>
      <c r="O271" s="12">
        <v>3</v>
      </c>
      <c r="P271" s="71">
        <v>3</v>
      </c>
      <c r="Q271" s="122">
        <f t="shared" si="35"/>
        <v>145</v>
      </c>
      <c r="R271" s="22"/>
    </row>
    <row r="272" spans="1:18" ht="12.75">
      <c r="A272" s="5"/>
      <c r="B272" s="5" t="s">
        <v>17</v>
      </c>
      <c r="C272" s="8">
        <v>38158</v>
      </c>
      <c r="D272" s="71"/>
      <c r="E272" s="71"/>
      <c r="F272" s="71"/>
      <c r="G272" s="10"/>
      <c r="H272" s="69"/>
      <c r="I272" s="22"/>
      <c r="J272" s="12"/>
      <c r="K272" s="69">
        <f t="shared" si="30"/>
        <v>87</v>
      </c>
      <c r="L272" s="69">
        <f t="shared" si="36"/>
        <v>17.4</v>
      </c>
      <c r="M272" s="69">
        <f t="shared" si="31"/>
        <v>17.4</v>
      </c>
      <c r="N272" s="69">
        <f t="shared" si="32"/>
        <v>17.4</v>
      </c>
      <c r="O272" s="12">
        <v>3</v>
      </c>
      <c r="P272" s="71">
        <v>3</v>
      </c>
      <c r="Q272" s="122">
        <f t="shared" si="35"/>
        <v>145</v>
      </c>
      <c r="R272" s="22"/>
    </row>
    <row r="273" spans="1:18" ht="12.75">
      <c r="A273" s="5"/>
      <c r="B273" s="5" t="s">
        <v>18</v>
      </c>
      <c r="C273" s="8">
        <v>38159</v>
      </c>
      <c r="D273" s="71"/>
      <c r="E273" s="71"/>
      <c r="F273" s="71"/>
      <c r="G273" s="10"/>
      <c r="H273" s="69"/>
      <c r="I273" s="22"/>
      <c r="J273" s="12"/>
      <c r="K273" s="69">
        <f t="shared" si="30"/>
        <v>87</v>
      </c>
      <c r="L273" s="69">
        <f t="shared" si="36"/>
        <v>17.4</v>
      </c>
      <c r="M273" s="69">
        <f t="shared" si="31"/>
        <v>17.4</v>
      </c>
      <c r="N273" s="69">
        <f t="shared" si="32"/>
        <v>17.4</v>
      </c>
      <c r="O273" s="12">
        <v>3</v>
      </c>
      <c r="P273" s="71">
        <v>3</v>
      </c>
      <c r="Q273" s="122">
        <f t="shared" si="35"/>
        <v>145</v>
      </c>
      <c r="R273" s="22"/>
    </row>
    <row r="274" spans="1:18" ht="12.75">
      <c r="A274" s="5"/>
      <c r="B274" s="5" t="s">
        <v>19</v>
      </c>
      <c r="C274" s="8">
        <v>38160</v>
      </c>
      <c r="D274" s="71"/>
      <c r="E274" s="71"/>
      <c r="F274" s="71"/>
      <c r="G274" s="10"/>
      <c r="H274" s="69"/>
      <c r="I274" s="22"/>
      <c r="J274" s="12"/>
      <c r="K274" s="69">
        <f t="shared" si="30"/>
        <v>87</v>
      </c>
      <c r="L274" s="69">
        <f t="shared" si="36"/>
        <v>17.4</v>
      </c>
      <c r="M274" s="69">
        <f t="shared" si="31"/>
        <v>17.4</v>
      </c>
      <c r="N274" s="69">
        <f t="shared" si="32"/>
        <v>17.4</v>
      </c>
      <c r="O274" s="12">
        <v>3</v>
      </c>
      <c r="P274" s="71">
        <v>3</v>
      </c>
      <c r="Q274" s="122">
        <f t="shared" si="35"/>
        <v>145</v>
      </c>
      <c r="R274" s="22"/>
    </row>
    <row r="275" spans="1:18" ht="12.75">
      <c r="A275" s="5"/>
      <c r="B275" s="5" t="s">
        <v>20</v>
      </c>
      <c r="C275" s="8">
        <v>38161</v>
      </c>
      <c r="D275" s="71"/>
      <c r="E275" s="71"/>
      <c r="F275" s="71"/>
      <c r="G275" s="10"/>
      <c r="H275" s="69"/>
      <c r="I275" s="22"/>
      <c r="J275" s="12"/>
      <c r="K275" s="69">
        <f t="shared" si="30"/>
        <v>87</v>
      </c>
      <c r="L275" s="69">
        <f t="shared" si="36"/>
        <v>17.4</v>
      </c>
      <c r="M275" s="69">
        <f t="shared" si="31"/>
        <v>17.4</v>
      </c>
      <c r="N275" s="69">
        <f t="shared" si="32"/>
        <v>17.4</v>
      </c>
      <c r="O275" s="12">
        <v>3</v>
      </c>
      <c r="P275" s="71">
        <v>3</v>
      </c>
      <c r="Q275" s="122">
        <f t="shared" si="35"/>
        <v>145</v>
      </c>
      <c r="R275" s="22"/>
    </row>
    <row r="276" spans="1:18" ht="12.75">
      <c r="A276" s="5"/>
      <c r="B276" s="5" t="s">
        <v>21</v>
      </c>
      <c r="C276" s="8">
        <v>38162</v>
      </c>
      <c r="D276" s="71"/>
      <c r="E276" s="71"/>
      <c r="F276" s="71"/>
      <c r="G276" s="10"/>
      <c r="H276" s="69"/>
      <c r="I276" s="22"/>
      <c r="J276" s="12"/>
      <c r="K276" s="69">
        <f t="shared" si="30"/>
        <v>87</v>
      </c>
      <c r="L276" s="69">
        <f t="shared" si="36"/>
        <v>17.4</v>
      </c>
      <c r="M276" s="69">
        <f t="shared" si="31"/>
        <v>17.4</v>
      </c>
      <c r="N276" s="69">
        <f t="shared" si="32"/>
        <v>17.4</v>
      </c>
      <c r="O276" s="12">
        <v>3</v>
      </c>
      <c r="P276" s="71">
        <v>3</v>
      </c>
      <c r="Q276" s="122">
        <f t="shared" si="35"/>
        <v>145</v>
      </c>
      <c r="R276" s="22"/>
    </row>
    <row r="277" spans="1:18" ht="12.75">
      <c r="A277" s="5"/>
      <c r="B277" s="53" t="s">
        <v>16</v>
      </c>
      <c r="C277" s="6">
        <v>38163</v>
      </c>
      <c r="D277" s="70">
        <f>($D$4*I277)/100</f>
        <v>261</v>
      </c>
      <c r="E277" s="70">
        <f>($E$4*I277)/100</f>
        <v>72.5</v>
      </c>
      <c r="F277" s="70">
        <f>($F$4*I277)/100</f>
        <v>36.25</v>
      </c>
      <c r="G277" s="54"/>
      <c r="H277" s="70">
        <v>2</v>
      </c>
      <c r="I277" s="55">
        <f>I25*1.45</f>
        <v>145</v>
      </c>
      <c r="J277" s="54">
        <v>400</v>
      </c>
      <c r="K277" s="70">
        <f t="shared" si="30"/>
        <v>87</v>
      </c>
      <c r="L277" s="70">
        <f t="shared" si="36"/>
        <v>17.4</v>
      </c>
      <c r="M277" s="70">
        <f t="shared" si="31"/>
        <v>17.4</v>
      </c>
      <c r="N277" s="70">
        <f t="shared" si="32"/>
        <v>17.4</v>
      </c>
      <c r="O277" s="54">
        <v>3</v>
      </c>
      <c r="P277" s="70">
        <v>3</v>
      </c>
      <c r="Q277" s="123">
        <f t="shared" si="35"/>
        <v>145</v>
      </c>
      <c r="R277" s="22"/>
    </row>
    <row r="278" spans="1:18" ht="12.75">
      <c r="A278" s="5"/>
      <c r="B278" s="5" t="s">
        <v>6</v>
      </c>
      <c r="C278" s="8">
        <v>38164</v>
      </c>
      <c r="D278" s="71"/>
      <c r="E278" s="71"/>
      <c r="F278" s="71"/>
      <c r="G278" s="10"/>
      <c r="H278" s="69"/>
      <c r="I278" s="22"/>
      <c r="J278" s="12"/>
      <c r="K278" s="69">
        <f t="shared" si="30"/>
        <v>87</v>
      </c>
      <c r="L278" s="69">
        <f t="shared" si="36"/>
        <v>17.4</v>
      </c>
      <c r="M278" s="69">
        <f t="shared" si="31"/>
        <v>17.4</v>
      </c>
      <c r="N278" s="69">
        <f t="shared" si="32"/>
        <v>17.4</v>
      </c>
      <c r="O278" s="12">
        <v>3</v>
      </c>
      <c r="P278" s="71">
        <v>3</v>
      </c>
      <c r="Q278" s="122">
        <f t="shared" si="35"/>
        <v>145</v>
      </c>
      <c r="R278" s="22"/>
    </row>
    <row r="279" spans="1:18" ht="12.75">
      <c r="A279" s="5"/>
      <c r="B279" s="5" t="s">
        <v>17</v>
      </c>
      <c r="C279" s="8">
        <v>38165</v>
      </c>
      <c r="D279" s="71"/>
      <c r="E279" s="71"/>
      <c r="F279" s="71"/>
      <c r="G279" s="10"/>
      <c r="H279" s="69"/>
      <c r="I279" s="22"/>
      <c r="J279" s="12"/>
      <c r="K279" s="69">
        <f t="shared" si="30"/>
        <v>87</v>
      </c>
      <c r="L279" s="69">
        <f t="shared" si="36"/>
        <v>17.4</v>
      </c>
      <c r="M279" s="69">
        <f t="shared" si="31"/>
        <v>17.4</v>
      </c>
      <c r="N279" s="69">
        <f t="shared" si="32"/>
        <v>17.4</v>
      </c>
      <c r="O279" s="12">
        <v>3</v>
      </c>
      <c r="P279" s="71">
        <v>3</v>
      </c>
      <c r="Q279" s="122">
        <f t="shared" si="35"/>
        <v>145</v>
      </c>
      <c r="R279" s="22"/>
    </row>
    <row r="280" spans="1:18" ht="12.75">
      <c r="A280" s="5"/>
      <c r="B280" s="5" t="s">
        <v>18</v>
      </c>
      <c r="C280" s="8">
        <v>38166</v>
      </c>
      <c r="D280" s="71"/>
      <c r="E280" s="71"/>
      <c r="F280" s="71"/>
      <c r="G280" s="12"/>
      <c r="H280" s="69"/>
      <c r="I280" s="22"/>
      <c r="J280" s="12"/>
      <c r="K280" s="69">
        <f t="shared" si="30"/>
        <v>87</v>
      </c>
      <c r="L280" s="69">
        <f t="shared" si="36"/>
        <v>17.4</v>
      </c>
      <c r="M280" s="69">
        <f t="shared" si="31"/>
        <v>17.4</v>
      </c>
      <c r="N280" s="69">
        <f t="shared" si="32"/>
        <v>17.4</v>
      </c>
      <c r="O280" s="12">
        <v>3</v>
      </c>
      <c r="P280" s="71">
        <v>3</v>
      </c>
      <c r="Q280" s="122">
        <f t="shared" si="35"/>
        <v>145</v>
      </c>
      <c r="R280" s="22"/>
    </row>
    <row r="281" spans="1:18" ht="12.75">
      <c r="A281" s="5"/>
      <c r="B281" s="5" t="s">
        <v>19</v>
      </c>
      <c r="C281" s="8">
        <v>38167</v>
      </c>
      <c r="D281" s="71"/>
      <c r="E281" s="71"/>
      <c r="F281" s="71"/>
      <c r="G281" s="12"/>
      <c r="H281" s="69"/>
      <c r="I281" s="22"/>
      <c r="J281" s="12"/>
      <c r="K281" s="69">
        <f t="shared" si="30"/>
        <v>87</v>
      </c>
      <c r="L281" s="69">
        <f t="shared" si="36"/>
        <v>17.4</v>
      </c>
      <c r="M281" s="69">
        <f t="shared" si="31"/>
        <v>17.4</v>
      </c>
      <c r="N281" s="69">
        <f t="shared" si="32"/>
        <v>17.4</v>
      </c>
      <c r="O281" s="12">
        <v>3</v>
      </c>
      <c r="P281" s="71">
        <v>3</v>
      </c>
      <c r="Q281" s="122">
        <f t="shared" si="35"/>
        <v>145</v>
      </c>
      <c r="R281" s="22"/>
    </row>
    <row r="282" spans="1:18" ht="12.75">
      <c r="A282" s="5"/>
      <c r="B282" s="5" t="s">
        <v>20</v>
      </c>
      <c r="C282" s="8">
        <v>38168</v>
      </c>
      <c r="D282" s="71"/>
      <c r="E282" s="71"/>
      <c r="F282" s="71"/>
      <c r="G282" s="10"/>
      <c r="H282" s="69">
        <v>2</v>
      </c>
      <c r="I282" s="22"/>
      <c r="J282" s="10">
        <v>400</v>
      </c>
      <c r="K282" s="69">
        <f t="shared" si="30"/>
        <v>87</v>
      </c>
      <c r="L282" s="69">
        <f t="shared" si="36"/>
        <v>17.4</v>
      </c>
      <c r="M282" s="69">
        <f t="shared" si="31"/>
        <v>17.4</v>
      </c>
      <c r="N282" s="69">
        <f t="shared" si="32"/>
        <v>17.4</v>
      </c>
      <c r="O282" s="12">
        <v>3</v>
      </c>
      <c r="P282" s="71">
        <v>3</v>
      </c>
      <c r="Q282" s="122">
        <f t="shared" si="35"/>
        <v>145</v>
      </c>
      <c r="R282" s="22"/>
    </row>
    <row r="283" spans="1:18" ht="13.5" thickBot="1">
      <c r="A283" s="5"/>
      <c r="B283" s="90" t="s">
        <v>21</v>
      </c>
      <c r="C283" s="91">
        <v>38169</v>
      </c>
      <c r="D283" s="92"/>
      <c r="E283" s="92"/>
      <c r="F283" s="92"/>
      <c r="G283" s="93"/>
      <c r="H283" s="94"/>
      <c r="I283" s="95"/>
      <c r="J283" s="93"/>
      <c r="K283" s="94">
        <f t="shared" si="30"/>
        <v>87</v>
      </c>
      <c r="L283" s="94">
        <f t="shared" si="36"/>
        <v>17.4</v>
      </c>
      <c r="M283" s="94">
        <f t="shared" si="31"/>
        <v>17.4</v>
      </c>
      <c r="N283" s="94">
        <f t="shared" si="32"/>
        <v>17.4</v>
      </c>
      <c r="O283" s="93">
        <v>3</v>
      </c>
      <c r="P283" s="92">
        <v>3</v>
      </c>
      <c r="Q283" s="124">
        <f t="shared" si="35"/>
        <v>145</v>
      </c>
      <c r="R283" s="22"/>
    </row>
    <row r="284" spans="1:18" ht="13.5" thickBot="1">
      <c r="A284" s="89"/>
      <c r="B284" s="102" t="s">
        <v>16</v>
      </c>
      <c r="C284" s="103">
        <v>38170</v>
      </c>
      <c r="D284" s="104">
        <f>($D$4*I284)/100</f>
        <v>270</v>
      </c>
      <c r="E284" s="104">
        <f>($E$4*I284)/100</f>
        <v>75</v>
      </c>
      <c r="F284" s="104">
        <f>($F$4*I284)/100</f>
        <v>37.5</v>
      </c>
      <c r="G284" s="105"/>
      <c r="H284" s="104">
        <v>3</v>
      </c>
      <c r="I284" s="106">
        <f>I4*1.5</f>
        <v>150</v>
      </c>
      <c r="J284" s="105"/>
      <c r="K284" s="104">
        <f t="shared" si="30"/>
        <v>90</v>
      </c>
      <c r="L284" s="104">
        <f>($L$4*Q284)/100</f>
        <v>18</v>
      </c>
      <c r="M284" s="104">
        <f t="shared" si="31"/>
        <v>18</v>
      </c>
      <c r="N284" s="104">
        <f t="shared" si="32"/>
        <v>18</v>
      </c>
      <c r="O284" s="107">
        <v>3</v>
      </c>
      <c r="P284" s="104">
        <v>3</v>
      </c>
      <c r="Q284" s="125">
        <f aca="true" t="shared" si="37" ref="Q284:Q311">Q4*1.5</f>
        <v>150</v>
      </c>
      <c r="R284" s="131"/>
    </row>
    <row r="285" spans="1:18" ht="12.75">
      <c r="A285" s="5"/>
      <c r="B285" s="96" t="s">
        <v>6</v>
      </c>
      <c r="C285" s="97">
        <v>38171</v>
      </c>
      <c r="D285" s="98"/>
      <c r="E285" s="98"/>
      <c r="F285" s="98"/>
      <c r="G285" s="99"/>
      <c r="H285" s="100"/>
      <c r="I285" s="101"/>
      <c r="J285" s="99"/>
      <c r="K285" s="100">
        <f t="shared" si="30"/>
        <v>90</v>
      </c>
      <c r="L285" s="100">
        <f aca="true" t="shared" si="38" ref="L285:L311">($L$5*Q285)/100</f>
        <v>18</v>
      </c>
      <c r="M285" s="100">
        <f t="shared" si="31"/>
        <v>18</v>
      </c>
      <c r="N285" s="100">
        <f t="shared" si="32"/>
        <v>18</v>
      </c>
      <c r="O285" s="99">
        <v>3</v>
      </c>
      <c r="P285" s="98">
        <v>3</v>
      </c>
      <c r="Q285" s="126">
        <f t="shared" si="37"/>
        <v>150</v>
      </c>
      <c r="R285" s="22"/>
    </row>
    <row r="286" spans="1:18" ht="12.75">
      <c r="A286" s="5"/>
      <c r="B286" s="5" t="s">
        <v>17</v>
      </c>
      <c r="C286" s="8">
        <v>38172</v>
      </c>
      <c r="D286" s="71"/>
      <c r="E286" s="71"/>
      <c r="F286" s="71"/>
      <c r="G286" s="10"/>
      <c r="H286" s="69"/>
      <c r="I286" s="23"/>
      <c r="J286" s="10"/>
      <c r="K286" s="69">
        <f t="shared" si="30"/>
        <v>90</v>
      </c>
      <c r="L286" s="69">
        <f t="shared" si="38"/>
        <v>18</v>
      </c>
      <c r="M286" s="69">
        <f t="shared" si="31"/>
        <v>18</v>
      </c>
      <c r="N286" s="69">
        <f t="shared" si="32"/>
        <v>18</v>
      </c>
      <c r="O286" s="10">
        <v>3</v>
      </c>
      <c r="P286" s="71">
        <v>3</v>
      </c>
      <c r="Q286" s="122">
        <f t="shared" si="37"/>
        <v>150</v>
      </c>
      <c r="R286" s="22"/>
    </row>
    <row r="287" spans="1:18" ht="12.75">
      <c r="A287" s="5"/>
      <c r="B287" s="5" t="s">
        <v>18</v>
      </c>
      <c r="C287" s="8">
        <v>38173</v>
      </c>
      <c r="D287" s="71"/>
      <c r="E287" s="71"/>
      <c r="F287" s="71"/>
      <c r="G287" s="10"/>
      <c r="H287" s="69"/>
      <c r="I287" s="22"/>
      <c r="J287" s="10"/>
      <c r="K287" s="69">
        <f t="shared" si="30"/>
        <v>90</v>
      </c>
      <c r="L287" s="69">
        <f t="shared" si="38"/>
        <v>18</v>
      </c>
      <c r="M287" s="69">
        <f t="shared" si="31"/>
        <v>18</v>
      </c>
      <c r="N287" s="69">
        <f t="shared" si="32"/>
        <v>18</v>
      </c>
      <c r="O287" s="10">
        <v>3</v>
      </c>
      <c r="P287" s="71">
        <v>3</v>
      </c>
      <c r="Q287" s="122">
        <f t="shared" si="37"/>
        <v>150</v>
      </c>
      <c r="R287" s="22"/>
    </row>
    <row r="288" spans="1:18" ht="12.75">
      <c r="A288" s="5"/>
      <c r="B288" s="5" t="s">
        <v>19</v>
      </c>
      <c r="C288" s="8">
        <v>38174</v>
      </c>
      <c r="D288" s="71"/>
      <c r="E288" s="71"/>
      <c r="F288" s="71"/>
      <c r="G288" s="10"/>
      <c r="H288" s="69"/>
      <c r="I288" s="22"/>
      <c r="J288" s="10"/>
      <c r="K288" s="69">
        <f aca="true" t="shared" si="39" ref="K288:K351">($K$4*Q288)/100</f>
        <v>90</v>
      </c>
      <c r="L288" s="69">
        <f t="shared" si="38"/>
        <v>18</v>
      </c>
      <c r="M288" s="69">
        <f aca="true" t="shared" si="40" ref="M288:M351">($M$4*Q288)/100</f>
        <v>18</v>
      </c>
      <c r="N288" s="69">
        <f aca="true" t="shared" si="41" ref="N288:N351">($N$4*Q288)/100</f>
        <v>18</v>
      </c>
      <c r="O288" s="10">
        <v>3</v>
      </c>
      <c r="P288" s="71">
        <v>3</v>
      </c>
      <c r="Q288" s="122">
        <f t="shared" si="37"/>
        <v>150</v>
      </c>
      <c r="R288" s="22"/>
    </row>
    <row r="289" spans="1:18" ht="12.75">
      <c r="A289" s="5"/>
      <c r="B289" s="5" t="s">
        <v>20</v>
      </c>
      <c r="C289" s="8">
        <v>38175</v>
      </c>
      <c r="D289" s="71"/>
      <c r="E289" s="71"/>
      <c r="F289" s="71"/>
      <c r="G289" s="10"/>
      <c r="H289" s="69"/>
      <c r="I289" s="22"/>
      <c r="J289" s="10"/>
      <c r="K289" s="69">
        <f t="shared" si="39"/>
        <v>90</v>
      </c>
      <c r="L289" s="69">
        <f t="shared" si="38"/>
        <v>18</v>
      </c>
      <c r="M289" s="69">
        <f t="shared" si="40"/>
        <v>18</v>
      </c>
      <c r="N289" s="69">
        <f t="shared" si="41"/>
        <v>18</v>
      </c>
      <c r="O289" s="10">
        <v>3</v>
      </c>
      <c r="P289" s="71">
        <v>3</v>
      </c>
      <c r="Q289" s="122">
        <f t="shared" si="37"/>
        <v>150</v>
      </c>
      <c r="R289" s="22"/>
    </row>
    <row r="290" spans="1:18" ht="12.75">
      <c r="A290" s="5"/>
      <c r="B290" s="5" t="s">
        <v>21</v>
      </c>
      <c r="C290" s="8">
        <v>38176</v>
      </c>
      <c r="D290" s="71"/>
      <c r="E290" s="71"/>
      <c r="F290" s="71"/>
      <c r="G290" s="10"/>
      <c r="H290" s="69"/>
      <c r="I290" s="22"/>
      <c r="J290" s="10"/>
      <c r="K290" s="69">
        <f t="shared" si="39"/>
        <v>90</v>
      </c>
      <c r="L290" s="69">
        <f t="shared" si="38"/>
        <v>18</v>
      </c>
      <c r="M290" s="69">
        <f t="shared" si="40"/>
        <v>18</v>
      </c>
      <c r="N290" s="69">
        <f t="shared" si="41"/>
        <v>18</v>
      </c>
      <c r="O290" s="10">
        <v>3</v>
      </c>
      <c r="P290" s="71">
        <v>3</v>
      </c>
      <c r="Q290" s="122">
        <f t="shared" si="37"/>
        <v>150</v>
      </c>
      <c r="R290" s="22"/>
    </row>
    <row r="291" spans="1:18" ht="12.75">
      <c r="A291" s="5"/>
      <c r="B291" s="53" t="s">
        <v>16</v>
      </c>
      <c r="C291" s="6">
        <v>38177</v>
      </c>
      <c r="D291" s="70">
        <f>($D$4*I291)/100</f>
        <v>270</v>
      </c>
      <c r="E291" s="70">
        <f>($E$4*I291)/100</f>
        <v>75</v>
      </c>
      <c r="F291" s="70">
        <f>($F$4*I291)/100</f>
        <v>37.5</v>
      </c>
      <c r="G291" s="54"/>
      <c r="H291" s="70">
        <v>2</v>
      </c>
      <c r="I291" s="55">
        <f>I11*1.5</f>
        <v>150</v>
      </c>
      <c r="J291" s="54">
        <v>400</v>
      </c>
      <c r="K291" s="70">
        <f t="shared" si="39"/>
        <v>90</v>
      </c>
      <c r="L291" s="70">
        <f t="shared" si="38"/>
        <v>18</v>
      </c>
      <c r="M291" s="70">
        <f t="shared" si="40"/>
        <v>18</v>
      </c>
      <c r="N291" s="70">
        <f t="shared" si="41"/>
        <v>18</v>
      </c>
      <c r="O291" s="54">
        <v>3</v>
      </c>
      <c r="P291" s="70">
        <v>3</v>
      </c>
      <c r="Q291" s="123">
        <f t="shared" si="37"/>
        <v>150</v>
      </c>
      <c r="R291" s="22"/>
    </row>
    <row r="292" spans="1:18" ht="12.75">
      <c r="A292" s="5"/>
      <c r="B292" s="5" t="s">
        <v>6</v>
      </c>
      <c r="C292" s="8">
        <v>38178</v>
      </c>
      <c r="D292" s="71"/>
      <c r="E292" s="71"/>
      <c r="F292" s="71"/>
      <c r="G292" s="10"/>
      <c r="H292" s="69"/>
      <c r="I292" s="22"/>
      <c r="J292" s="12"/>
      <c r="K292" s="69">
        <f t="shared" si="39"/>
        <v>90</v>
      </c>
      <c r="L292" s="69">
        <f t="shared" si="38"/>
        <v>18</v>
      </c>
      <c r="M292" s="69">
        <f t="shared" si="40"/>
        <v>18</v>
      </c>
      <c r="N292" s="69">
        <f t="shared" si="41"/>
        <v>18</v>
      </c>
      <c r="O292" s="12">
        <v>3</v>
      </c>
      <c r="P292" s="71">
        <v>3</v>
      </c>
      <c r="Q292" s="122">
        <f t="shared" si="37"/>
        <v>150</v>
      </c>
      <c r="R292" s="22"/>
    </row>
    <row r="293" spans="1:18" ht="12.75">
      <c r="A293" s="5"/>
      <c r="B293" s="5" t="s">
        <v>17</v>
      </c>
      <c r="C293" s="8">
        <v>38179</v>
      </c>
      <c r="D293" s="71"/>
      <c r="E293" s="71"/>
      <c r="F293" s="71"/>
      <c r="G293" s="10"/>
      <c r="H293" s="69"/>
      <c r="I293" s="22"/>
      <c r="J293" s="12"/>
      <c r="K293" s="69">
        <f t="shared" si="39"/>
        <v>90</v>
      </c>
      <c r="L293" s="69">
        <f t="shared" si="38"/>
        <v>18</v>
      </c>
      <c r="M293" s="69">
        <f t="shared" si="40"/>
        <v>18</v>
      </c>
      <c r="N293" s="69">
        <f t="shared" si="41"/>
        <v>18</v>
      </c>
      <c r="O293" s="12">
        <v>3</v>
      </c>
      <c r="P293" s="71">
        <v>3</v>
      </c>
      <c r="Q293" s="122">
        <f t="shared" si="37"/>
        <v>150</v>
      </c>
      <c r="R293" s="22"/>
    </row>
    <row r="294" spans="1:18" ht="12.75">
      <c r="A294" s="5"/>
      <c r="B294" s="5" t="s">
        <v>18</v>
      </c>
      <c r="C294" s="8">
        <v>38180</v>
      </c>
      <c r="D294" s="71"/>
      <c r="E294" s="71"/>
      <c r="F294" s="71"/>
      <c r="G294" s="10"/>
      <c r="H294" s="69"/>
      <c r="I294" s="22"/>
      <c r="J294" s="12"/>
      <c r="K294" s="69">
        <f t="shared" si="39"/>
        <v>90</v>
      </c>
      <c r="L294" s="69">
        <f t="shared" si="38"/>
        <v>18</v>
      </c>
      <c r="M294" s="69">
        <f t="shared" si="40"/>
        <v>18</v>
      </c>
      <c r="N294" s="69">
        <f t="shared" si="41"/>
        <v>18</v>
      </c>
      <c r="O294" s="12">
        <v>3</v>
      </c>
      <c r="P294" s="71">
        <v>3</v>
      </c>
      <c r="Q294" s="122">
        <f t="shared" si="37"/>
        <v>150</v>
      </c>
      <c r="R294" s="22"/>
    </row>
    <row r="295" spans="1:18" ht="12.75">
      <c r="A295" s="5"/>
      <c r="B295" s="5" t="s">
        <v>19</v>
      </c>
      <c r="C295" s="8">
        <v>38181</v>
      </c>
      <c r="D295" s="71"/>
      <c r="E295" s="71"/>
      <c r="F295" s="71"/>
      <c r="G295" s="10"/>
      <c r="H295" s="69"/>
      <c r="I295" s="22"/>
      <c r="J295" s="12"/>
      <c r="K295" s="69">
        <f t="shared" si="39"/>
        <v>90</v>
      </c>
      <c r="L295" s="69">
        <f t="shared" si="38"/>
        <v>18</v>
      </c>
      <c r="M295" s="69">
        <f t="shared" si="40"/>
        <v>18</v>
      </c>
      <c r="N295" s="69">
        <f t="shared" si="41"/>
        <v>18</v>
      </c>
      <c r="O295" s="12">
        <v>3</v>
      </c>
      <c r="P295" s="71">
        <v>3</v>
      </c>
      <c r="Q295" s="122">
        <f t="shared" si="37"/>
        <v>150</v>
      </c>
      <c r="R295" s="22"/>
    </row>
    <row r="296" spans="1:18" ht="12.75">
      <c r="A296" s="5"/>
      <c r="B296" s="5" t="s">
        <v>20</v>
      </c>
      <c r="C296" s="8">
        <v>38182</v>
      </c>
      <c r="D296" s="71"/>
      <c r="E296" s="71"/>
      <c r="F296" s="71"/>
      <c r="G296" s="10"/>
      <c r="H296" s="69"/>
      <c r="I296" s="22"/>
      <c r="J296" s="12"/>
      <c r="K296" s="69">
        <f t="shared" si="39"/>
        <v>90</v>
      </c>
      <c r="L296" s="69">
        <f t="shared" si="38"/>
        <v>18</v>
      </c>
      <c r="M296" s="69">
        <f t="shared" si="40"/>
        <v>18</v>
      </c>
      <c r="N296" s="69">
        <f t="shared" si="41"/>
        <v>18</v>
      </c>
      <c r="O296" s="12">
        <v>3</v>
      </c>
      <c r="P296" s="71">
        <v>3</v>
      </c>
      <c r="Q296" s="122">
        <f t="shared" si="37"/>
        <v>150</v>
      </c>
      <c r="R296" s="22"/>
    </row>
    <row r="297" spans="1:18" ht="12.75">
      <c r="A297" s="5"/>
      <c r="B297" s="5" t="s">
        <v>21</v>
      </c>
      <c r="C297" s="8">
        <v>38183</v>
      </c>
      <c r="D297" s="71"/>
      <c r="E297" s="71"/>
      <c r="F297" s="71"/>
      <c r="G297" s="10"/>
      <c r="H297" s="69"/>
      <c r="I297" s="22"/>
      <c r="J297" s="12"/>
      <c r="K297" s="69">
        <f t="shared" si="39"/>
        <v>90</v>
      </c>
      <c r="L297" s="69">
        <f t="shared" si="38"/>
        <v>18</v>
      </c>
      <c r="M297" s="69">
        <f t="shared" si="40"/>
        <v>18</v>
      </c>
      <c r="N297" s="69">
        <f t="shared" si="41"/>
        <v>18</v>
      </c>
      <c r="O297" s="12">
        <v>3</v>
      </c>
      <c r="P297" s="71">
        <v>3</v>
      </c>
      <c r="Q297" s="122">
        <f t="shared" si="37"/>
        <v>150</v>
      </c>
      <c r="R297" s="22"/>
    </row>
    <row r="298" spans="1:18" ht="12.75">
      <c r="A298" s="5"/>
      <c r="B298" s="53" t="s">
        <v>16</v>
      </c>
      <c r="C298" s="6">
        <v>38184</v>
      </c>
      <c r="D298" s="70">
        <f>($D$4*I298)/100</f>
        <v>270</v>
      </c>
      <c r="E298" s="70">
        <f>($E$4*I298)/100</f>
        <v>75</v>
      </c>
      <c r="F298" s="70">
        <f>($F$4*I298)/100</f>
        <v>37.5</v>
      </c>
      <c r="G298" s="54"/>
      <c r="H298" s="70">
        <v>2</v>
      </c>
      <c r="I298" s="55">
        <f>I18*1.5</f>
        <v>150</v>
      </c>
      <c r="J298" s="54">
        <v>400</v>
      </c>
      <c r="K298" s="70">
        <f t="shared" si="39"/>
        <v>90</v>
      </c>
      <c r="L298" s="70">
        <f t="shared" si="38"/>
        <v>18</v>
      </c>
      <c r="M298" s="70">
        <f t="shared" si="40"/>
        <v>18</v>
      </c>
      <c r="N298" s="70">
        <f t="shared" si="41"/>
        <v>18</v>
      </c>
      <c r="O298" s="54">
        <v>3</v>
      </c>
      <c r="P298" s="70">
        <v>3</v>
      </c>
      <c r="Q298" s="123">
        <f t="shared" si="37"/>
        <v>150</v>
      </c>
      <c r="R298" s="22"/>
    </row>
    <row r="299" spans="1:18" ht="12.75">
      <c r="A299" s="5"/>
      <c r="B299" s="5" t="s">
        <v>6</v>
      </c>
      <c r="C299" s="8">
        <v>38185</v>
      </c>
      <c r="D299" s="71"/>
      <c r="E299" s="71"/>
      <c r="F299" s="71"/>
      <c r="G299" s="10"/>
      <c r="H299" s="69"/>
      <c r="I299" s="22"/>
      <c r="J299" s="12"/>
      <c r="K299" s="69">
        <f t="shared" si="39"/>
        <v>90</v>
      </c>
      <c r="L299" s="69">
        <f t="shared" si="38"/>
        <v>18</v>
      </c>
      <c r="M299" s="69">
        <f t="shared" si="40"/>
        <v>18</v>
      </c>
      <c r="N299" s="69">
        <f t="shared" si="41"/>
        <v>18</v>
      </c>
      <c r="O299" s="12">
        <v>3</v>
      </c>
      <c r="P299" s="71">
        <v>3</v>
      </c>
      <c r="Q299" s="122">
        <f t="shared" si="37"/>
        <v>150</v>
      </c>
      <c r="R299" s="22"/>
    </row>
    <row r="300" spans="1:18" ht="12.75">
      <c r="A300" s="5"/>
      <c r="B300" s="5" t="s">
        <v>17</v>
      </c>
      <c r="C300" s="8">
        <v>38186</v>
      </c>
      <c r="D300" s="71"/>
      <c r="E300" s="71"/>
      <c r="F300" s="71"/>
      <c r="G300" s="10"/>
      <c r="H300" s="69"/>
      <c r="I300" s="22"/>
      <c r="J300" s="12"/>
      <c r="K300" s="69">
        <f t="shared" si="39"/>
        <v>90</v>
      </c>
      <c r="L300" s="69">
        <f t="shared" si="38"/>
        <v>18</v>
      </c>
      <c r="M300" s="69">
        <f t="shared" si="40"/>
        <v>18</v>
      </c>
      <c r="N300" s="69">
        <f t="shared" si="41"/>
        <v>18</v>
      </c>
      <c r="O300" s="12">
        <v>3</v>
      </c>
      <c r="P300" s="71">
        <v>3</v>
      </c>
      <c r="Q300" s="122">
        <f t="shared" si="37"/>
        <v>150</v>
      </c>
      <c r="R300" s="22"/>
    </row>
    <row r="301" spans="1:18" ht="12.75">
      <c r="A301" s="5"/>
      <c r="B301" s="5" t="s">
        <v>18</v>
      </c>
      <c r="C301" s="8">
        <v>38187</v>
      </c>
      <c r="D301" s="71"/>
      <c r="E301" s="71"/>
      <c r="F301" s="71"/>
      <c r="G301" s="10"/>
      <c r="H301" s="69"/>
      <c r="I301" s="22"/>
      <c r="J301" s="12"/>
      <c r="K301" s="69">
        <f t="shared" si="39"/>
        <v>90</v>
      </c>
      <c r="L301" s="69">
        <f t="shared" si="38"/>
        <v>18</v>
      </c>
      <c r="M301" s="69">
        <f t="shared" si="40"/>
        <v>18</v>
      </c>
      <c r="N301" s="69">
        <f t="shared" si="41"/>
        <v>18</v>
      </c>
      <c r="O301" s="12">
        <v>3</v>
      </c>
      <c r="P301" s="71">
        <v>3</v>
      </c>
      <c r="Q301" s="122">
        <f t="shared" si="37"/>
        <v>150</v>
      </c>
      <c r="R301" s="22"/>
    </row>
    <row r="302" spans="1:18" ht="12.75">
      <c r="A302" s="5"/>
      <c r="B302" s="5" t="s">
        <v>19</v>
      </c>
      <c r="C302" s="8">
        <v>38188</v>
      </c>
      <c r="D302" s="71"/>
      <c r="E302" s="71"/>
      <c r="F302" s="71"/>
      <c r="G302" s="10"/>
      <c r="H302" s="69"/>
      <c r="I302" s="22"/>
      <c r="J302" s="12"/>
      <c r="K302" s="69">
        <f t="shared" si="39"/>
        <v>90</v>
      </c>
      <c r="L302" s="69">
        <f t="shared" si="38"/>
        <v>18</v>
      </c>
      <c r="M302" s="69">
        <f t="shared" si="40"/>
        <v>18</v>
      </c>
      <c r="N302" s="69">
        <f t="shared" si="41"/>
        <v>18</v>
      </c>
      <c r="O302" s="12">
        <v>3</v>
      </c>
      <c r="P302" s="71">
        <v>3</v>
      </c>
      <c r="Q302" s="122">
        <f t="shared" si="37"/>
        <v>150</v>
      </c>
      <c r="R302" s="22"/>
    </row>
    <row r="303" spans="1:18" ht="12.75">
      <c r="A303" s="5"/>
      <c r="B303" s="5" t="s">
        <v>20</v>
      </c>
      <c r="C303" s="8">
        <v>38189</v>
      </c>
      <c r="D303" s="71"/>
      <c r="E303" s="71"/>
      <c r="F303" s="71"/>
      <c r="G303" s="10"/>
      <c r="H303" s="69"/>
      <c r="I303" s="22"/>
      <c r="J303" s="12"/>
      <c r="K303" s="69">
        <f t="shared" si="39"/>
        <v>90</v>
      </c>
      <c r="L303" s="69">
        <f t="shared" si="38"/>
        <v>18</v>
      </c>
      <c r="M303" s="69">
        <f t="shared" si="40"/>
        <v>18</v>
      </c>
      <c r="N303" s="69">
        <f t="shared" si="41"/>
        <v>18</v>
      </c>
      <c r="O303" s="12">
        <v>3</v>
      </c>
      <c r="P303" s="71">
        <v>3</v>
      </c>
      <c r="Q303" s="122">
        <f t="shared" si="37"/>
        <v>150</v>
      </c>
      <c r="R303" s="22"/>
    </row>
    <row r="304" spans="1:18" ht="12.75">
      <c r="A304" s="5"/>
      <c r="B304" s="5" t="s">
        <v>21</v>
      </c>
      <c r="C304" s="8">
        <v>38190</v>
      </c>
      <c r="D304" s="71"/>
      <c r="E304" s="71"/>
      <c r="F304" s="71"/>
      <c r="G304" s="10"/>
      <c r="H304" s="69"/>
      <c r="I304" s="22"/>
      <c r="J304" s="12"/>
      <c r="K304" s="69">
        <f t="shared" si="39"/>
        <v>90</v>
      </c>
      <c r="L304" s="69">
        <f t="shared" si="38"/>
        <v>18</v>
      </c>
      <c r="M304" s="69">
        <f t="shared" si="40"/>
        <v>18</v>
      </c>
      <c r="N304" s="69">
        <f t="shared" si="41"/>
        <v>18</v>
      </c>
      <c r="O304" s="12">
        <v>3</v>
      </c>
      <c r="P304" s="71">
        <v>3</v>
      </c>
      <c r="Q304" s="122">
        <f t="shared" si="37"/>
        <v>150</v>
      </c>
      <c r="R304" s="22"/>
    </row>
    <row r="305" spans="1:19" ht="12.75">
      <c r="A305" s="5"/>
      <c r="B305" s="53" t="s">
        <v>16</v>
      </c>
      <c r="C305" s="6">
        <v>38191</v>
      </c>
      <c r="D305" s="70">
        <f>($D$4*I305)/100</f>
        <v>270</v>
      </c>
      <c r="E305" s="70">
        <f>($E$4*I305)/100</f>
        <v>75</v>
      </c>
      <c r="F305" s="70">
        <f>($F$4*I305)/100</f>
        <v>37.5</v>
      </c>
      <c r="G305" s="54"/>
      <c r="H305" s="70">
        <v>2</v>
      </c>
      <c r="I305" s="55">
        <f>I25*1.5</f>
        <v>150</v>
      </c>
      <c r="J305" s="54">
        <v>400</v>
      </c>
      <c r="K305" s="70">
        <f t="shared" si="39"/>
        <v>90</v>
      </c>
      <c r="L305" s="70">
        <f t="shared" si="38"/>
        <v>18</v>
      </c>
      <c r="M305" s="70">
        <f t="shared" si="40"/>
        <v>18</v>
      </c>
      <c r="N305" s="70">
        <f t="shared" si="41"/>
        <v>18</v>
      </c>
      <c r="O305" s="54">
        <v>3</v>
      </c>
      <c r="P305" s="70">
        <v>3</v>
      </c>
      <c r="Q305" s="123">
        <f t="shared" si="37"/>
        <v>150</v>
      </c>
      <c r="R305" s="22"/>
      <c r="S305" s="4"/>
    </row>
    <row r="306" spans="1:18" ht="12.75">
      <c r="A306" s="5"/>
      <c r="B306" s="5" t="s">
        <v>6</v>
      </c>
      <c r="C306" s="8">
        <v>38192</v>
      </c>
      <c r="D306" s="71"/>
      <c r="E306" s="71"/>
      <c r="F306" s="71"/>
      <c r="G306" s="10"/>
      <c r="H306" s="69"/>
      <c r="I306" s="22"/>
      <c r="J306" s="12"/>
      <c r="K306" s="69">
        <f t="shared" si="39"/>
        <v>90</v>
      </c>
      <c r="L306" s="69">
        <f t="shared" si="38"/>
        <v>18</v>
      </c>
      <c r="M306" s="69">
        <f t="shared" si="40"/>
        <v>18</v>
      </c>
      <c r="N306" s="69">
        <f t="shared" si="41"/>
        <v>18</v>
      </c>
      <c r="O306" s="12">
        <v>3</v>
      </c>
      <c r="P306" s="71">
        <v>3</v>
      </c>
      <c r="Q306" s="122">
        <f t="shared" si="37"/>
        <v>150</v>
      </c>
      <c r="R306" s="22"/>
    </row>
    <row r="307" spans="1:18" ht="12.75">
      <c r="A307" s="5"/>
      <c r="B307" s="5" t="s">
        <v>17</v>
      </c>
      <c r="C307" s="8">
        <v>38193</v>
      </c>
      <c r="D307" s="71"/>
      <c r="E307" s="71"/>
      <c r="F307" s="71"/>
      <c r="G307" s="10"/>
      <c r="H307" s="69"/>
      <c r="I307" s="22"/>
      <c r="J307" s="12"/>
      <c r="K307" s="69">
        <f t="shared" si="39"/>
        <v>90</v>
      </c>
      <c r="L307" s="69">
        <f t="shared" si="38"/>
        <v>18</v>
      </c>
      <c r="M307" s="69">
        <f t="shared" si="40"/>
        <v>18</v>
      </c>
      <c r="N307" s="69">
        <f t="shared" si="41"/>
        <v>18</v>
      </c>
      <c r="O307" s="12">
        <v>3</v>
      </c>
      <c r="P307" s="71">
        <v>3</v>
      </c>
      <c r="Q307" s="122">
        <f t="shared" si="37"/>
        <v>150</v>
      </c>
      <c r="R307" s="22"/>
    </row>
    <row r="308" spans="1:18" ht="12.75">
      <c r="A308" s="5"/>
      <c r="B308" s="5" t="s">
        <v>18</v>
      </c>
      <c r="C308" s="8">
        <v>38194</v>
      </c>
      <c r="D308" s="71"/>
      <c r="E308" s="71"/>
      <c r="F308" s="71"/>
      <c r="G308" s="12"/>
      <c r="H308" s="69"/>
      <c r="I308" s="22"/>
      <c r="J308" s="12"/>
      <c r="K308" s="69">
        <f t="shared" si="39"/>
        <v>90</v>
      </c>
      <c r="L308" s="69">
        <f t="shared" si="38"/>
        <v>18</v>
      </c>
      <c r="M308" s="69">
        <f t="shared" si="40"/>
        <v>18</v>
      </c>
      <c r="N308" s="69">
        <f t="shared" si="41"/>
        <v>18</v>
      </c>
      <c r="O308" s="12">
        <v>3</v>
      </c>
      <c r="P308" s="71">
        <v>3</v>
      </c>
      <c r="Q308" s="122">
        <f t="shared" si="37"/>
        <v>150</v>
      </c>
      <c r="R308" s="22"/>
    </row>
    <row r="309" spans="1:18" ht="12.75">
      <c r="A309" s="5"/>
      <c r="B309" s="5" t="s">
        <v>19</v>
      </c>
      <c r="C309" s="8">
        <v>38195</v>
      </c>
      <c r="D309" s="71"/>
      <c r="E309" s="71"/>
      <c r="F309" s="71"/>
      <c r="G309" s="12"/>
      <c r="H309" s="69"/>
      <c r="I309" s="22"/>
      <c r="J309" s="12"/>
      <c r="K309" s="69">
        <f t="shared" si="39"/>
        <v>90</v>
      </c>
      <c r="L309" s="69">
        <f t="shared" si="38"/>
        <v>18</v>
      </c>
      <c r="M309" s="69">
        <f t="shared" si="40"/>
        <v>18</v>
      </c>
      <c r="N309" s="69">
        <f t="shared" si="41"/>
        <v>18</v>
      </c>
      <c r="O309" s="12">
        <v>3</v>
      </c>
      <c r="P309" s="71">
        <v>3</v>
      </c>
      <c r="Q309" s="122">
        <f t="shared" si="37"/>
        <v>150</v>
      </c>
      <c r="R309" s="22"/>
    </row>
    <row r="310" spans="1:18" ht="12.75">
      <c r="A310" s="5"/>
      <c r="B310" s="5" t="s">
        <v>20</v>
      </c>
      <c r="C310" s="8">
        <v>38196</v>
      </c>
      <c r="D310" s="71"/>
      <c r="E310" s="71"/>
      <c r="F310" s="71"/>
      <c r="G310" s="12"/>
      <c r="H310" s="69"/>
      <c r="I310" s="22"/>
      <c r="J310" s="12"/>
      <c r="K310" s="69">
        <f t="shared" si="39"/>
        <v>90</v>
      </c>
      <c r="L310" s="69">
        <f t="shared" si="38"/>
        <v>18</v>
      </c>
      <c r="M310" s="69">
        <f t="shared" si="40"/>
        <v>18</v>
      </c>
      <c r="N310" s="69">
        <f t="shared" si="41"/>
        <v>18</v>
      </c>
      <c r="O310" s="12">
        <v>3</v>
      </c>
      <c r="P310" s="71">
        <v>3</v>
      </c>
      <c r="Q310" s="122">
        <f t="shared" si="37"/>
        <v>150</v>
      </c>
      <c r="R310" s="22"/>
    </row>
    <row r="311" spans="1:18" ht="12.75">
      <c r="A311" s="5"/>
      <c r="B311" s="5" t="s">
        <v>21</v>
      </c>
      <c r="C311" s="8">
        <v>38197</v>
      </c>
      <c r="D311" s="71"/>
      <c r="E311" s="71"/>
      <c r="F311" s="71"/>
      <c r="G311" s="12"/>
      <c r="H311" s="69"/>
      <c r="I311" s="23"/>
      <c r="J311" s="12"/>
      <c r="K311" s="69">
        <f t="shared" si="39"/>
        <v>90</v>
      </c>
      <c r="L311" s="69">
        <f t="shared" si="38"/>
        <v>18</v>
      </c>
      <c r="M311" s="69">
        <f t="shared" si="40"/>
        <v>18</v>
      </c>
      <c r="N311" s="69">
        <f t="shared" si="41"/>
        <v>18</v>
      </c>
      <c r="O311" s="12">
        <v>3</v>
      </c>
      <c r="P311" s="71">
        <v>3</v>
      </c>
      <c r="Q311" s="122">
        <f t="shared" si="37"/>
        <v>150</v>
      </c>
      <c r="R311" s="22"/>
    </row>
    <row r="312" spans="1:22" ht="12.75">
      <c r="A312" s="5"/>
      <c r="B312" s="9" t="s">
        <v>16</v>
      </c>
      <c r="C312" s="7">
        <v>38198</v>
      </c>
      <c r="D312" s="68">
        <f>($D$4*I312)/100</f>
        <v>279</v>
      </c>
      <c r="E312" s="68">
        <f>($E$4*I312)/100</f>
        <v>77.5</v>
      </c>
      <c r="F312" s="68">
        <f>($F$4*I312)/100</f>
        <v>38.75</v>
      </c>
      <c r="G312" s="11"/>
      <c r="H312" s="68">
        <v>2</v>
      </c>
      <c r="I312" s="15">
        <f>I4*1.55</f>
        <v>155</v>
      </c>
      <c r="J312" s="11">
        <v>400</v>
      </c>
      <c r="K312" s="68">
        <f t="shared" si="39"/>
        <v>93</v>
      </c>
      <c r="L312" s="68">
        <f>($L$4*Q312)/100</f>
        <v>18.6</v>
      </c>
      <c r="M312" s="68">
        <f t="shared" si="40"/>
        <v>18.6</v>
      </c>
      <c r="N312" s="68">
        <f t="shared" si="41"/>
        <v>18.6</v>
      </c>
      <c r="O312" s="83">
        <v>3</v>
      </c>
      <c r="P312" s="68">
        <v>3</v>
      </c>
      <c r="Q312" s="119">
        <f aca="true" t="shared" si="42" ref="Q312:Q339">Q4*1.55</f>
        <v>155</v>
      </c>
      <c r="R312" s="131"/>
      <c r="V312" s="4"/>
    </row>
    <row r="313" spans="1:18" ht="12.75">
      <c r="A313" s="5"/>
      <c r="B313" s="5" t="s">
        <v>6</v>
      </c>
      <c r="C313" s="8">
        <v>38199</v>
      </c>
      <c r="D313" s="71"/>
      <c r="E313" s="71"/>
      <c r="F313" s="71"/>
      <c r="G313" s="10"/>
      <c r="H313" s="69"/>
      <c r="I313" s="23"/>
      <c r="J313" s="10"/>
      <c r="K313" s="69">
        <f t="shared" si="39"/>
        <v>93</v>
      </c>
      <c r="L313" s="69">
        <f aca="true" t="shared" si="43" ref="L313:L339">($L$5*Q313)/100</f>
        <v>18.6</v>
      </c>
      <c r="M313" s="69">
        <f t="shared" si="40"/>
        <v>18.6</v>
      </c>
      <c r="N313" s="69">
        <f t="shared" si="41"/>
        <v>18.6</v>
      </c>
      <c r="O313" s="10">
        <v>3</v>
      </c>
      <c r="P313" s="71">
        <v>3</v>
      </c>
      <c r="Q313" s="122">
        <f t="shared" si="42"/>
        <v>155</v>
      </c>
      <c r="R313" s="22"/>
    </row>
    <row r="314" spans="1:18" ht="12.75">
      <c r="A314" s="5"/>
      <c r="B314" s="5" t="s">
        <v>17</v>
      </c>
      <c r="C314" s="8">
        <v>38200</v>
      </c>
      <c r="D314" s="71"/>
      <c r="E314" s="71"/>
      <c r="F314" s="71"/>
      <c r="G314" s="10"/>
      <c r="H314" s="69"/>
      <c r="I314" s="22"/>
      <c r="J314" s="10"/>
      <c r="K314" s="69">
        <f t="shared" si="39"/>
        <v>93</v>
      </c>
      <c r="L314" s="69">
        <f t="shared" si="43"/>
        <v>18.6</v>
      </c>
      <c r="M314" s="69">
        <f t="shared" si="40"/>
        <v>18.6</v>
      </c>
      <c r="N314" s="69">
        <f t="shared" si="41"/>
        <v>18.6</v>
      </c>
      <c r="O314" s="10">
        <v>3</v>
      </c>
      <c r="P314" s="71">
        <v>3</v>
      </c>
      <c r="Q314" s="122">
        <f t="shared" si="42"/>
        <v>155</v>
      </c>
      <c r="R314" s="22"/>
    </row>
    <row r="315" spans="1:18" ht="12.75">
      <c r="A315" s="5"/>
      <c r="B315" s="5" t="s">
        <v>18</v>
      </c>
      <c r="C315" s="8">
        <v>38201</v>
      </c>
      <c r="D315" s="71"/>
      <c r="E315" s="71"/>
      <c r="F315" s="71"/>
      <c r="G315" s="10"/>
      <c r="H315" s="69"/>
      <c r="I315" s="22"/>
      <c r="J315" s="10"/>
      <c r="K315" s="69">
        <f t="shared" si="39"/>
        <v>93</v>
      </c>
      <c r="L315" s="69">
        <f t="shared" si="43"/>
        <v>18.6</v>
      </c>
      <c r="M315" s="69">
        <f t="shared" si="40"/>
        <v>18.6</v>
      </c>
      <c r="N315" s="69">
        <f t="shared" si="41"/>
        <v>18.6</v>
      </c>
      <c r="O315" s="10">
        <v>3</v>
      </c>
      <c r="P315" s="71">
        <v>3</v>
      </c>
      <c r="Q315" s="122">
        <f t="shared" si="42"/>
        <v>155</v>
      </c>
      <c r="R315" s="22"/>
    </row>
    <row r="316" spans="1:18" ht="12.75">
      <c r="A316" s="5"/>
      <c r="B316" s="5" t="s">
        <v>19</v>
      </c>
      <c r="C316" s="8">
        <v>38202</v>
      </c>
      <c r="D316" s="71"/>
      <c r="E316" s="71"/>
      <c r="F316" s="71"/>
      <c r="G316" s="10"/>
      <c r="H316" s="69"/>
      <c r="I316" s="22"/>
      <c r="J316" s="10"/>
      <c r="K316" s="69">
        <f t="shared" si="39"/>
        <v>93</v>
      </c>
      <c r="L316" s="69">
        <f t="shared" si="43"/>
        <v>18.6</v>
      </c>
      <c r="M316" s="69">
        <f t="shared" si="40"/>
        <v>18.6</v>
      </c>
      <c r="N316" s="69">
        <f t="shared" si="41"/>
        <v>18.6</v>
      </c>
      <c r="O316" s="10">
        <v>3</v>
      </c>
      <c r="P316" s="71">
        <v>3</v>
      </c>
      <c r="Q316" s="122">
        <f t="shared" si="42"/>
        <v>155</v>
      </c>
      <c r="R316" s="22"/>
    </row>
    <row r="317" spans="1:18" ht="12.75">
      <c r="A317" s="5"/>
      <c r="B317" s="5" t="s">
        <v>20</v>
      </c>
      <c r="C317" s="8">
        <v>38203</v>
      </c>
      <c r="D317" s="71"/>
      <c r="E317" s="71"/>
      <c r="F317" s="71"/>
      <c r="G317" s="10"/>
      <c r="H317" s="69"/>
      <c r="I317" s="22"/>
      <c r="J317" s="10"/>
      <c r="K317" s="69">
        <f t="shared" si="39"/>
        <v>93</v>
      </c>
      <c r="L317" s="69">
        <f t="shared" si="43"/>
        <v>18.6</v>
      </c>
      <c r="M317" s="69">
        <f t="shared" si="40"/>
        <v>18.6</v>
      </c>
      <c r="N317" s="69">
        <f t="shared" si="41"/>
        <v>18.6</v>
      </c>
      <c r="O317" s="10">
        <v>3</v>
      </c>
      <c r="P317" s="71">
        <v>3</v>
      </c>
      <c r="Q317" s="122">
        <f t="shared" si="42"/>
        <v>155</v>
      </c>
      <c r="R317" s="22"/>
    </row>
    <row r="318" spans="1:18" ht="12.75">
      <c r="A318" s="5"/>
      <c r="B318" s="5" t="s">
        <v>21</v>
      </c>
      <c r="C318" s="8">
        <v>38204</v>
      </c>
      <c r="D318" s="71"/>
      <c r="E318" s="71"/>
      <c r="F318" s="71"/>
      <c r="G318" s="10"/>
      <c r="H318" s="69"/>
      <c r="I318" s="22"/>
      <c r="J318" s="10"/>
      <c r="K318" s="69">
        <f t="shared" si="39"/>
        <v>93</v>
      </c>
      <c r="L318" s="69">
        <f t="shared" si="43"/>
        <v>18.6</v>
      </c>
      <c r="M318" s="69">
        <f t="shared" si="40"/>
        <v>18.6</v>
      </c>
      <c r="N318" s="69">
        <f t="shared" si="41"/>
        <v>18.6</v>
      </c>
      <c r="O318" s="10">
        <v>3</v>
      </c>
      <c r="P318" s="71">
        <v>3</v>
      </c>
      <c r="Q318" s="122">
        <f t="shared" si="42"/>
        <v>155</v>
      </c>
      <c r="R318" s="22"/>
    </row>
    <row r="319" spans="1:18" ht="12.75">
      <c r="A319" s="5"/>
      <c r="B319" s="53" t="s">
        <v>16</v>
      </c>
      <c r="C319" s="6">
        <v>38205</v>
      </c>
      <c r="D319" s="70">
        <f>($D$4*I319)/100</f>
        <v>279</v>
      </c>
      <c r="E319" s="70">
        <f>($E$4*I319)/100</f>
        <v>77.5</v>
      </c>
      <c r="F319" s="70">
        <f>($F$4*I319)/100</f>
        <v>38.75</v>
      </c>
      <c r="G319" s="54"/>
      <c r="H319" s="70">
        <v>2</v>
      </c>
      <c r="I319" s="55">
        <f>I11*1.55</f>
        <v>155</v>
      </c>
      <c r="J319" s="54">
        <v>400</v>
      </c>
      <c r="K319" s="70">
        <f t="shared" si="39"/>
        <v>93</v>
      </c>
      <c r="L319" s="70">
        <f t="shared" si="43"/>
        <v>18.6</v>
      </c>
      <c r="M319" s="70">
        <f t="shared" si="40"/>
        <v>18.6</v>
      </c>
      <c r="N319" s="70">
        <f t="shared" si="41"/>
        <v>18.6</v>
      </c>
      <c r="O319" s="54">
        <v>3</v>
      </c>
      <c r="P319" s="70">
        <v>3</v>
      </c>
      <c r="Q319" s="123">
        <f t="shared" si="42"/>
        <v>155</v>
      </c>
      <c r="R319" s="22"/>
    </row>
    <row r="320" spans="1:18" ht="12.75">
      <c r="A320" s="5"/>
      <c r="B320" s="5" t="s">
        <v>6</v>
      </c>
      <c r="C320" s="8">
        <v>38206</v>
      </c>
      <c r="D320" s="71"/>
      <c r="E320" s="71"/>
      <c r="F320" s="71"/>
      <c r="G320" s="10"/>
      <c r="H320" s="69"/>
      <c r="I320" s="22"/>
      <c r="J320" s="12"/>
      <c r="K320" s="69">
        <f t="shared" si="39"/>
        <v>93</v>
      </c>
      <c r="L320" s="69">
        <f t="shared" si="43"/>
        <v>18.6</v>
      </c>
      <c r="M320" s="69">
        <f t="shared" si="40"/>
        <v>18.6</v>
      </c>
      <c r="N320" s="69">
        <f t="shared" si="41"/>
        <v>18.6</v>
      </c>
      <c r="O320" s="12">
        <v>3</v>
      </c>
      <c r="P320" s="71">
        <v>3</v>
      </c>
      <c r="Q320" s="122">
        <f t="shared" si="42"/>
        <v>155</v>
      </c>
      <c r="R320" s="22"/>
    </row>
    <row r="321" spans="1:18" ht="12.75">
      <c r="A321" s="5"/>
      <c r="B321" s="5" t="s">
        <v>17</v>
      </c>
      <c r="C321" s="8">
        <v>38207</v>
      </c>
      <c r="D321" s="71"/>
      <c r="E321" s="71"/>
      <c r="F321" s="71"/>
      <c r="G321" s="10"/>
      <c r="H321" s="69"/>
      <c r="I321" s="22"/>
      <c r="J321" s="12"/>
      <c r="K321" s="69">
        <f t="shared" si="39"/>
        <v>93</v>
      </c>
      <c r="L321" s="69">
        <f t="shared" si="43"/>
        <v>18.6</v>
      </c>
      <c r="M321" s="69">
        <f t="shared" si="40"/>
        <v>18.6</v>
      </c>
      <c r="N321" s="69">
        <f t="shared" si="41"/>
        <v>18.6</v>
      </c>
      <c r="O321" s="12">
        <v>3</v>
      </c>
      <c r="P321" s="71">
        <v>3</v>
      </c>
      <c r="Q321" s="122">
        <f t="shared" si="42"/>
        <v>155</v>
      </c>
      <c r="R321" s="22"/>
    </row>
    <row r="322" spans="1:18" ht="12.75">
      <c r="A322" s="5"/>
      <c r="B322" s="5" t="s">
        <v>18</v>
      </c>
      <c r="C322" s="8">
        <v>38208</v>
      </c>
      <c r="D322" s="71"/>
      <c r="E322" s="71"/>
      <c r="F322" s="71"/>
      <c r="G322" s="10"/>
      <c r="H322" s="69"/>
      <c r="I322" s="22"/>
      <c r="J322" s="12"/>
      <c r="K322" s="69">
        <f t="shared" si="39"/>
        <v>93</v>
      </c>
      <c r="L322" s="69">
        <f t="shared" si="43"/>
        <v>18.6</v>
      </c>
      <c r="M322" s="69">
        <f t="shared" si="40"/>
        <v>18.6</v>
      </c>
      <c r="N322" s="69">
        <f t="shared" si="41"/>
        <v>18.6</v>
      </c>
      <c r="O322" s="12">
        <v>3</v>
      </c>
      <c r="P322" s="71">
        <v>3</v>
      </c>
      <c r="Q322" s="122">
        <f t="shared" si="42"/>
        <v>155</v>
      </c>
      <c r="R322" s="22"/>
    </row>
    <row r="323" spans="1:18" ht="12.75">
      <c r="A323" s="5"/>
      <c r="B323" s="5" t="s">
        <v>19</v>
      </c>
      <c r="C323" s="8">
        <v>38209</v>
      </c>
      <c r="D323" s="71"/>
      <c r="E323" s="71"/>
      <c r="F323" s="71"/>
      <c r="G323" s="10"/>
      <c r="H323" s="69"/>
      <c r="I323" s="22"/>
      <c r="J323" s="12"/>
      <c r="K323" s="69">
        <f t="shared" si="39"/>
        <v>93</v>
      </c>
      <c r="L323" s="69">
        <f t="shared" si="43"/>
        <v>18.6</v>
      </c>
      <c r="M323" s="69">
        <f t="shared" si="40"/>
        <v>18.6</v>
      </c>
      <c r="N323" s="69">
        <f t="shared" si="41"/>
        <v>18.6</v>
      </c>
      <c r="O323" s="12">
        <v>3</v>
      </c>
      <c r="P323" s="71">
        <v>3</v>
      </c>
      <c r="Q323" s="122">
        <f t="shared" si="42"/>
        <v>155</v>
      </c>
      <c r="R323" s="22"/>
    </row>
    <row r="324" spans="1:18" ht="12.75">
      <c r="A324" s="5"/>
      <c r="B324" s="5" t="s">
        <v>20</v>
      </c>
      <c r="C324" s="8">
        <v>38210</v>
      </c>
      <c r="D324" s="71"/>
      <c r="E324" s="71"/>
      <c r="F324" s="71"/>
      <c r="G324" s="10"/>
      <c r="H324" s="69"/>
      <c r="I324" s="22"/>
      <c r="J324" s="12"/>
      <c r="K324" s="69">
        <f t="shared" si="39"/>
        <v>93</v>
      </c>
      <c r="L324" s="69">
        <f t="shared" si="43"/>
        <v>18.6</v>
      </c>
      <c r="M324" s="69">
        <f t="shared" si="40"/>
        <v>18.6</v>
      </c>
      <c r="N324" s="69">
        <f t="shared" si="41"/>
        <v>18.6</v>
      </c>
      <c r="O324" s="12">
        <v>3</v>
      </c>
      <c r="P324" s="71">
        <v>3</v>
      </c>
      <c r="Q324" s="122">
        <f t="shared" si="42"/>
        <v>155</v>
      </c>
      <c r="R324" s="22"/>
    </row>
    <row r="325" spans="1:18" ht="12.75">
      <c r="A325" s="5"/>
      <c r="B325" s="5" t="s">
        <v>21</v>
      </c>
      <c r="C325" s="8">
        <v>38211</v>
      </c>
      <c r="D325" s="71"/>
      <c r="E325" s="71"/>
      <c r="F325" s="71"/>
      <c r="G325" s="10"/>
      <c r="H325" s="69"/>
      <c r="I325" s="22"/>
      <c r="J325" s="12"/>
      <c r="K325" s="69">
        <f t="shared" si="39"/>
        <v>93</v>
      </c>
      <c r="L325" s="69">
        <f t="shared" si="43"/>
        <v>18.6</v>
      </c>
      <c r="M325" s="69">
        <f t="shared" si="40"/>
        <v>18.6</v>
      </c>
      <c r="N325" s="69">
        <f t="shared" si="41"/>
        <v>18.6</v>
      </c>
      <c r="O325" s="12">
        <v>3</v>
      </c>
      <c r="P325" s="71">
        <v>3</v>
      </c>
      <c r="Q325" s="122">
        <f t="shared" si="42"/>
        <v>155</v>
      </c>
      <c r="R325" s="22"/>
    </row>
    <row r="326" spans="1:18" ht="12.75">
      <c r="A326" s="5"/>
      <c r="B326" s="53" t="s">
        <v>16</v>
      </c>
      <c r="C326" s="6">
        <v>38212</v>
      </c>
      <c r="D326" s="70">
        <f>($D$4*I326)/100</f>
        <v>279</v>
      </c>
      <c r="E326" s="70">
        <f>($E$4*I326)/100</f>
        <v>77.5</v>
      </c>
      <c r="F326" s="70">
        <f>($F$4*I326)/100</f>
        <v>38.75</v>
      </c>
      <c r="G326" s="54"/>
      <c r="H326" s="70">
        <v>2</v>
      </c>
      <c r="I326" s="55">
        <f>I18*1.55</f>
        <v>155</v>
      </c>
      <c r="J326" s="54">
        <v>400</v>
      </c>
      <c r="K326" s="70">
        <f t="shared" si="39"/>
        <v>93</v>
      </c>
      <c r="L326" s="70">
        <f t="shared" si="43"/>
        <v>18.6</v>
      </c>
      <c r="M326" s="70">
        <f t="shared" si="40"/>
        <v>18.6</v>
      </c>
      <c r="N326" s="70">
        <f t="shared" si="41"/>
        <v>18.6</v>
      </c>
      <c r="O326" s="54">
        <v>3</v>
      </c>
      <c r="P326" s="70">
        <v>3</v>
      </c>
      <c r="Q326" s="123">
        <f t="shared" si="42"/>
        <v>155</v>
      </c>
      <c r="R326" s="22"/>
    </row>
    <row r="327" spans="1:18" ht="12.75">
      <c r="A327" s="5"/>
      <c r="B327" s="5" t="s">
        <v>6</v>
      </c>
      <c r="C327" s="8">
        <v>38213</v>
      </c>
      <c r="D327" s="71"/>
      <c r="E327" s="71"/>
      <c r="F327" s="71"/>
      <c r="G327" s="10"/>
      <c r="H327" s="69"/>
      <c r="I327" s="22"/>
      <c r="J327" s="12"/>
      <c r="K327" s="69">
        <f t="shared" si="39"/>
        <v>93</v>
      </c>
      <c r="L327" s="69">
        <f t="shared" si="43"/>
        <v>18.6</v>
      </c>
      <c r="M327" s="69">
        <f t="shared" si="40"/>
        <v>18.6</v>
      </c>
      <c r="N327" s="69">
        <f t="shared" si="41"/>
        <v>18.6</v>
      </c>
      <c r="O327" s="12">
        <v>3</v>
      </c>
      <c r="P327" s="71">
        <v>3</v>
      </c>
      <c r="Q327" s="122">
        <f t="shared" si="42"/>
        <v>155</v>
      </c>
      <c r="R327" s="22"/>
    </row>
    <row r="328" spans="1:18" ht="12.75">
      <c r="A328" s="5"/>
      <c r="B328" s="5" t="s">
        <v>17</v>
      </c>
      <c r="C328" s="8">
        <v>38214</v>
      </c>
      <c r="D328" s="71"/>
      <c r="E328" s="71"/>
      <c r="F328" s="71"/>
      <c r="G328" s="10"/>
      <c r="H328" s="69"/>
      <c r="I328" s="22"/>
      <c r="J328" s="12"/>
      <c r="K328" s="69">
        <f t="shared" si="39"/>
        <v>93</v>
      </c>
      <c r="L328" s="69">
        <f t="shared" si="43"/>
        <v>18.6</v>
      </c>
      <c r="M328" s="69">
        <f t="shared" si="40"/>
        <v>18.6</v>
      </c>
      <c r="N328" s="69">
        <f t="shared" si="41"/>
        <v>18.6</v>
      </c>
      <c r="O328" s="12">
        <v>3</v>
      </c>
      <c r="P328" s="71">
        <v>3</v>
      </c>
      <c r="Q328" s="122">
        <f t="shared" si="42"/>
        <v>155</v>
      </c>
      <c r="R328" s="22"/>
    </row>
    <row r="329" spans="1:18" ht="12.75">
      <c r="A329" s="5"/>
      <c r="B329" s="5" t="s">
        <v>18</v>
      </c>
      <c r="C329" s="8">
        <v>38215</v>
      </c>
      <c r="D329" s="71"/>
      <c r="E329" s="71"/>
      <c r="F329" s="71"/>
      <c r="G329" s="10"/>
      <c r="H329" s="69"/>
      <c r="I329" s="22"/>
      <c r="J329" s="12"/>
      <c r="K329" s="69">
        <f t="shared" si="39"/>
        <v>93</v>
      </c>
      <c r="L329" s="69">
        <f t="shared" si="43"/>
        <v>18.6</v>
      </c>
      <c r="M329" s="69">
        <f t="shared" si="40"/>
        <v>18.6</v>
      </c>
      <c r="N329" s="69">
        <f t="shared" si="41"/>
        <v>18.6</v>
      </c>
      <c r="O329" s="12">
        <v>3</v>
      </c>
      <c r="P329" s="71">
        <v>3</v>
      </c>
      <c r="Q329" s="122">
        <f t="shared" si="42"/>
        <v>155</v>
      </c>
      <c r="R329" s="22"/>
    </row>
    <row r="330" spans="1:18" ht="12.75">
      <c r="A330" s="5"/>
      <c r="B330" s="5" t="s">
        <v>19</v>
      </c>
      <c r="C330" s="8">
        <v>38216</v>
      </c>
      <c r="D330" s="71"/>
      <c r="E330" s="71"/>
      <c r="F330" s="71"/>
      <c r="G330" s="10"/>
      <c r="H330" s="69"/>
      <c r="I330" s="22"/>
      <c r="J330" s="12"/>
      <c r="K330" s="69">
        <f t="shared" si="39"/>
        <v>93</v>
      </c>
      <c r="L330" s="69">
        <f t="shared" si="43"/>
        <v>18.6</v>
      </c>
      <c r="M330" s="69">
        <f t="shared" si="40"/>
        <v>18.6</v>
      </c>
      <c r="N330" s="69">
        <f t="shared" si="41"/>
        <v>18.6</v>
      </c>
      <c r="O330" s="12">
        <v>3</v>
      </c>
      <c r="P330" s="71">
        <v>3</v>
      </c>
      <c r="Q330" s="122">
        <f t="shared" si="42"/>
        <v>155</v>
      </c>
      <c r="R330" s="22"/>
    </row>
    <row r="331" spans="1:18" ht="12.75">
      <c r="A331" s="5"/>
      <c r="B331" s="5" t="s">
        <v>20</v>
      </c>
      <c r="C331" s="8">
        <v>38217</v>
      </c>
      <c r="D331" s="71"/>
      <c r="E331" s="71"/>
      <c r="F331" s="71"/>
      <c r="G331" s="10"/>
      <c r="H331" s="69"/>
      <c r="I331" s="22"/>
      <c r="J331" s="12"/>
      <c r="K331" s="69">
        <f t="shared" si="39"/>
        <v>93</v>
      </c>
      <c r="L331" s="69">
        <f t="shared" si="43"/>
        <v>18.6</v>
      </c>
      <c r="M331" s="69">
        <f t="shared" si="40"/>
        <v>18.6</v>
      </c>
      <c r="N331" s="69">
        <f t="shared" si="41"/>
        <v>18.6</v>
      </c>
      <c r="O331" s="12">
        <v>3</v>
      </c>
      <c r="P331" s="71">
        <v>3</v>
      </c>
      <c r="Q331" s="122">
        <f t="shared" si="42"/>
        <v>155</v>
      </c>
      <c r="R331" s="22"/>
    </row>
    <row r="332" spans="1:18" ht="12.75">
      <c r="A332" s="5"/>
      <c r="B332" s="5" t="s">
        <v>21</v>
      </c>
      <c r="C332" s="8">
        <v>38218</v>
      </c>
      <c r="D332" s="71"/>
      <c r="E332" s="71"/>
      <c r="F332" s="71"/>
      <c r="G332" s="10"/>
      <c r="H332" s="69"/>
      <c r="I332" s="22"/>
      <c r="J332" s="12"/>
      <c r="K332" s="69">
        <f t="shared" si="39"/>
        <v>93</v>
      </c>
      <c r="L332" s="69">
        <f t="shared" si="43"/>
        <v>18.6</v>
      </c>
      <c r="M332" s="69">
        <f t="shared" si="40"/>
        <v>18.6</v>
      </c>
      <c r="N332" s="69">
        <f t="shared" si="41"/>
        <v>18.6</v>
      </c>
      <c r="O332" s="12">
        <v>3</v>
      </c>
      <c r="P332" s="71">
        <v>3</v>
      </c>
      <c r="Q332" s="122">
        <f t="shared" si="42"/>
        <v>155</v>
      </c>
      <c r="R332" s="22"/>
    </row>
    <row r="333" spans="1:18" ht="12.75">
      <c r="A333" s="5"/>
      <c r="B333" s="53" t="s">
        <v>16</v>
      </c>
      <c r="C333" s="6">
        <v>38219</v>
      </c>
      <c r="D333" s="70">
        <f>($D$4*I333)/100</f>
        <v>279</v>
      </c>
      <c r="E333" s="70">
        <f>($E$4*I333)/100</f>
        <v>77.5</v>
      </c>
      <c r="F333" s="70">
        <f>($F$4*I333)/100</f>
        <v>38.75</v>
      </c>
      <c r="G333" s="54"/>
      <c r="H333" s="70">
        <v>2</v>
      </c>
      <c r="I333" s="55">
        <f>I25*1.55</f>
        <v>155</v>
      </c>
      <c r="J333" s="54">
        <v>400</v>
      </c>
      <c r="K333" s="70">
        <f t="shared" si="39"/>
        <v>93</v>
      </c>
      <c r="L333" s="70">
        <f t="shared" si="43"/>
        <v>18.6</v>
      </c>
      <c r="M333" s="70">
        <f t="shared" si="40"/>
        <v>18.6</v>
      </c>
      <c r="N333" s="70">
        <f t="shared" si="41"/>
        <v>18.6</v>
      </c>
      <c r="O333" s="54">
        <v>3</v>
      </c>
      <c r="P333" s="70">
        <v>3</v>
      </c>
      <c r="Q333" s="123">
        <f t="shared" si="42"/>
        <v>155</v>
      </c>
      <c r="R333" s="22"/>
    </row>
    <row r="334" spans="1:18" ht="12.75">
      <c r="A334" s="5"/>
      <c r="B334" s="5" t="s">
        <v>6</v>
      </c>
      <c r="C334" s="8">
        <v>38220</v>
      </c>
      <c r="D334" s="71"/>
      <c r="E334" s="71"/>
      <c r="F334" s="71"/>
      <c r="G334" s="10"/>
      <c r="H334" s="69"/>
      <c r="I334" s="22"/>
      <c r="J334" s="12"/>
      <c r="K334" s="69">
        <f t="shared" si="39"/>
        <v>93</v>
      </c>
      <c r="L334" s="69">
        <f t="shared" si="43"/>
        <v>18.6</v>
      </c>
      <c r="M334" s="69">
        <f t="shared" si="40"/>
        <v>18.6</v>
      </c>
      <c r="N334" s="69">
        <f t="shared" si="41"/>
        <v>18.6</v>
      </c>
      <c r="O334" s="12">
        <v>3</v>
      </c>
      <c r="P334" s="71">
        <v>3</v>
      </c>
      <c r="Q334" s="122">
        <f t="shared" si="42"/>
        <v>155</v>
      </c>
      <c r="R334" s="22"/>
    </row>
    <row r="335" spans="1:18" ht="12.75">
      <c r="A335" s="5"/>
      <c r="B335" s="5" t="s">
        <v>17</v>
      </c>
      <c r="C335" s="8">
        <v>38221</v>
      </c>
      <c r="D335" s="71"/>
      <c r="E335" s="71"/>
      <c r="F335" s="71"/>
      <c r="G335" s="10"/>
      <c r="H335" s="69"/>
      <c r="I335" s="22"/>
      <c r="J335" s="12"/>
      <c r="K335" s="69">
        <f t="shared" si="39"/>
        <v>93</v>
      </c>
      <c r="L335" s="69">
        <f t="shared" si="43"/>
        <v>18.6</v>
      </c>
      <c r="M335" s="69">
        <f t="shared" si="40"/>
        <v>18.6</v>
      </c>
      <c r="N335" s="69">
        <f t="shared" si="41"/>
        <v>18.6</v>
      </c>
      <c r="O335" s="12">
        <v>3</v>
      </c>
      <c r="P335" s="71">
        <v>3</v>
      </c>
      <c r="Q335" s="122">
        <f t="shared" si="42"/>
        <v>155</v>
      </c>
      <c r="R335" s="22"/>
    </row>
    <row r="336" spans="1:18" ht="12.75">
      <c r="A336" s="5"/>
      <c r="B336" s="5" t="s">
        <v>18</v>
      </c>
      <c r="C336" s="8">
        <v>38222</v>
      </c>
      <c r="D336" s="71"/>
      <c r="E336" s="71"/>
      <c r="F336" s="71"/>
      <c r="G336" s="12"/>
      <c r="H336" s="69"/>
      <c r="I336" s="22"/>
      <c r="J336" s="12"/>
      <c r="K336" s="69">
        <f t="shared" si="39"/>
        <v>93</v>
      </c>
      <c r="L336" s="69">
        <f t="shared" si="43"/>
        <v>18.6</v>
      </c>
      <c r="M336" s="69">
        <f t="shared" si="40"/>
        <v>18.6</v>
      </c>
      <c r="N336" s="69">
        <f t="shared" si="41"/>
        <v>18.6</v>
      </c>
      <c r="O336" s="12">
        <v>3</v>
      </c>
      <c r="P336" s="71">
        <v>3</v>
      </c>
      <c r="Q336" s="122">
        <f t="shared" si="42"/>
        <v>155</v>
      </c>
      <c r="R336" s="22"/>
    </row>
    <row r="337" spans="1:18" ht="12.75">
      <c r="A337" s="5"/>
      <c r="B337" s="5" t="s">
        <v>19</v>
      </c>
      <c r="C337" s="8">
        <v>38223</v>
      </c>
      <c r="D337" s="71"/>
      <c r="E337" s="71"/>
      <c r="F337" s="71"/>
      <c r="G337" s="12"/>
      <c r="H337" s="69"/>
      <c r="I337" s="22"/>
      <c r="J337" s="12"/>
      <c r="K337" s="69">
        <f t="shared" si="39"/>
        <v>93</v>
      </c>
      <c r="L337" s="69">
        <f t="shared" si="43"/>
        <v>18.6</v>
      </c>
      <c r="M337" s="69">
        <f t="shared" si="40"/>
        <v>18.6</v>
      </c>
      <c r="N337" s="69">
        <f t="shared" si="41"/>
        <v>18.6</v>
      </c>
      <c r="O337" s="12">
        <v>3</v>
      </c>
      <c r="P337" s="71">
        <v>3</v>
      </c>
      <c r="Q337" s="122">
        <f t="shared" si="42"/>
        <v>155</v>
      </c>
      <c r="R337" s="22"/>
    </row>
    <row r="338" spans="1:18" ht="12.75">
      <c r="A338" s="5"/>
      <c r="B338" s="5" t="s">
        <v>20</v>
      </c>
      <c r="C338" s="8">
        <v>38224</v>
      </c>
      <c r="D338" s="71"/>
      <c r="E338" s="71"/>
      <c r="F338" s="71"/>
      <c r="G338" s="12"/>
      <c r="H338" s="69"/>
      <c r="I338" s="22"/>
      <c r="J338" s="12"/>
      <c r="K338" s="69">
        <f t="shared" si="39"/>
        <v>93</v>
      </c>
      <c r="L338" s="69">
        <f t="shared" si="43"/>
        <v>18.6</v>
      </c>
      <c r="M338" s="69">
        <f t="shared" si="40"/>
        <v>18.6</v>
      </c>
      <c r="N338" s="69">
        <f t="shared" si="41"/>
        <v>18.6</v>
      </c>
      <c r="O338" s="12">
        <v>3</v>
      </c>
      <c r="P338" s="71">
        <v>3</v>
      </c>
      <c r="Q338" s="122">
        <f t="shared" si="42"/>
        <v>155</v>
      </c>
      <c r="R338" s="22"/>
    </row>
    <row r="339" spans="1:18" ht="12.75">
      <c r="A339" s="5"/>
      <c r="B339" s="5" t="s">
        <v>21</v>
      </c>
      <c r="C339" s="8">
        <v>38225</v>
      </c>
      <c r="D339" s="71"/>
      <c r="E339" s="71"/>
      <c r="F339" s="71"/>
      <c r="G339" s="12"/>
      <c r="H339" s="69"/>
      <c r="I339" s="23"/>
      <c r="J339" s="12"/>
      <c r="K339" s="69">
        <f t="shared" si="39"/>
        <v>93</v>
      </c>
      <c r="L339" s="69">
        <f t="shared" si="43"/>
        <v>18.6</v>
      </c>
      <c r="M339" s="69">
        <f t="shared" si="40"/>
        <v>18.6</v>
      </c>
      <c r="N339" s="69">
        <f t="shared" si="41"/>
        <v>18.6</v>
      </c>
      <c r="O339" s="12">
        <v>3</v>
      </c>
      <c r="P339" s="71">
        <v>3</v>
      </c>
      <c r="Q339" s="122">
        <f t="shared" si="42"/>
        <v>155</v>
      </c>
      <c r="R339" s="22"/>
    </row>
    <row r="340" spans="1:18" ht="12.75">
      <c r="A340" s="5"/>
      <c r="B340" s="9" t="s">
        <v>16</v>
      </c>
      <c r="C340" s="7">
        <v>38226</v>
      </c>
      <c r="D340" s="68">
        <f>($D$4*I340)/100</f>
        <v>288</v>
      </c>
      <c r="E340" s="68">
        <f>($E$4*I340)/100</f>
        <v>80</v>
      </c>
      <c r="F340" s="68">
        <f>($F$4*I340)/100</f>
        <v>40</v>
      </c>
      <c r="G340" s="11"/>
      <c r="H340" s="68">
        <v>2</v>
      </c>
      <c r="I340" s="15">
        <f>I4*1.6</f>
        <v>160</v>
      </c>
      <c r="J340" s="11">
        <v>400</v>
      </c>
      <c r="K340" s="68">
        <f t="shared" si="39"/>
        <v>96</v>
      </c>
      <c r="L340" s="68">
        <f>($L$4*Q340)/100</f>
        <v>19.2</v>
      </c>
      <c r="M340" s="68">
        <f t="shared" si="40"/>
        <v>19.2</v>
      </c>
      <c r="N340" s="68">
        <f t="shared" si="41"/>
        <v>19.2</v>
      </c>
      <c r="O340" s="83">
        <v>3</v>
      </c>
      <c r="P340" s="68">
        <v>3</v>
      </c>
      <c r="Q340" s="119">
        <f aca="true" t="shared" si="44" ref="Q340:Q367">Q4*1.6</f>
        <v>160</v>
      </c>
      <c r="R340" s="131"/>
    </row>
    <row r="341" spans="1:18" ht="12.75">
      <c r="A341" s="5"/>
      <c r="B341" s="5" t="s">
        <v>6</v>
      </c>
      <c r="C341" s="8">
        <v>38227</v>
      </c>
      <c r="D341" s="71"/>
      <c r="E341" s="71"/>
      <c r="F341" s="71"/>
      <c r="G341" s="10"/>
      <c r="H341" s="69"/>
      <c r="I341" s="23"/>
      <c r="J341" s="10"/>
      <c r="K341" s="69">
        <f t="shared" si="39"/>
        <v>96</v>
      </c>
      <c r="L341" s="69">
        <f aca="true" t="shared" si="45" ref="L341:L368">($L$5*Q341)/100</f>
        <v>19.2</v>
      </c>
      <c r="M341" s="69">
        <f t="shared" si="40"/>
        <v>19.2</v>
      </c>
      <c r="N341" s="69">
        <f t="shared" si="41"/>
        <v>19.2</v>
      </c>
      <c r="O341" s="10">
        <v>3</v>
      </c>
      <c r="P341" s="71">
        <v>3</v>
      </c>
      <c r="Q341" s="122">
        <f t="shared" si="44"/>
        <v>160</v>
      </c>
      <c r="R341" s="22"/>
    </row>
    <row r="342" spans="1:18" ht="12.75">
      <c r="A342" s="5"/>
      <c r="B342" s="5" t="s">
        <v>17</v>
      </c>
      <c r="C342" s="8">
        <v>38228</v>
      </c>
      <c r="D342" s="71"/>
      <c r="E342" s="71"/>
      <c r="F342" s="71"/>
      <c r="G342" s="10"/>
      <c r="H342" s="69"/>
      <c r="I342" s="25"/>
      <c r="J342" s="10"/>
      <c r="K342" s="69">
        <f t="shared" si="39"/>
        <v>96</v>
      </c>
      <c r="L342" s="69">
        <f t="shared" si="45"/>
        <v>19.2</v>
      </c>
      <c r="M342" s="69">
        <f t="shared" si="40"/>
        <v>19.2</v>
      </c>
      <c r="N342" s="69">
        <f t="shared" si="41"/>
        <v>19.2</v>
      </c>
      <c r="O342" s="10">
        <v>3</v>
      </c>
      <c r="P342" s="71">
        <v>3</v>
      </c>
      <c r="Q342" s="122">
        <f t="shared" si="44"/>
        <v>160</v>
      </c>
      <c r="R342" s="22"/>
    </row>
    <row r="343" spans="1:18" ht="12.75">
      <c r="A343" s="5"/>
      <c r="B343" s="5" t="s">
        <v>18</v>
      </c>
      <c r="C343" s="8">
        <v>38229</v>
      </c>
      <c r="D343" s="71"/>
      <c r="E343" s="71"/>
      <c r="F343" s="71"/>
      <c r="G343" s="10"/>
      <c r="H343" s="69"/>
      <c r="I343" s="22"/>
      <c r="J343" s="10"/>
      <c r="K343" s="69">
        <f t="shared" si="39"/>
        <v>96</v>
      </c>
      <c r="L343" s="69">
        <f t="shared" si="45"/>
        <v>19.2</v>
      </c>
      <c r="M343" s="69">
        <f t="shared" si="40"/>
        <v>19.2</v>
      </c>
      <c r="N343" s="69">
        <f t="shared" si="41"/>
        <v>19.2</v>
      </c>
      <c r="O343" s="10">
        <v>3</v>
      </c>
      <c r="P343" s="71">
        <v>3</v>
      </c>
      <c r="Q343" s="122">
        <f t="shared" si="44"/>
        <v>160</v>
      </c>
      <c r="R343" s="22"/>
    </row>
    <row r="344" spans="1:18" ht="12.75">
      <c r="A344" s="5"/>
      <c r="B344" s="5" t="s">
        <v>19</v>
      </c>
      <c r="C344" s="8">
        <v>38230</v>
      </c>
      <c r="D344" s="71"/>
      <c r="E344" s="71"/>
      <c r="F344" s="71"/>
      <c r="G344" s="10"/>
      <c r="H344" s="69"/>
      <c r="I344" s="22"/>
      <c r="J344" s="10"/>
      <c r="K344" s="69">
        <f t="shared" si="39"/>
        <v>96</v>
      </c>
      <c r="L344" s="69">
        <f t="shared" si="45"/>
        <v>19.2</v>
      </c>
      <c r="M344" s="69">
        <f t="shared" si="40"/>
        <v>19.2</v>
      </c>
      <c r="N344" s="69">
        <f t="shared" si="41"/>
        <v>19.2</v>
      </c>
      <c r="O344" s="10">
        <v>3</v>
      </c>
      <c r="P344" s="71">
        <v>3</v>
      </c>
      <c r="Q344" s="122">
        <f t="shared" si="44"/>
        <v>160</v>
      </c>
      <c r="R344" s="22"/>
    </row>
    <row r="345" spans="1:20" ht="12.75">
      <c r="A345" s="5"/>
      <c r="B345" s="5" t="s">
        <v>20</v>
      </c>
      <c r="C345" s="8">
        <v>38231</v>
      </c>
      <c r="D345" s="71"/>
      <c r="E345" s="71"/>
      <c r="F345" s="71"/>
      <c r="G345" s="10"/>
      <c r="H345" s="69"/>
      <c r="I345" s="22"/>
      <c r="J345" s="10"/>
      <c r="K345" s="69">
        <f t="shared" si="39"/>
        <v>96</v>
      </c>
      <c r="L345" s="69">
        <f t="shared" si="45"/>
        <v>19.2</v>
      </c>
      <c r="M345" s="69">
        <f t="shared" si="40"/>
        <v>19.2</v>
      </c>
      <c r="N345" s="69">
        <f t="shared" si="41"/>
        <v>19.2</v>
      </c>
      <c r="O345" s="10">
        <v>3</v>
      </c>
      <c r="P345" s="71">
        <v>3</v>
      </c>
      <c r="Q345" s="122">
        <f t="shared" si="44"/>
        <v>160</v>
      </c>
      <c r="R345" s="22"/>
      <c r="T345" s="4"/>
    </row>
    <row r="346" spans="1:18" ht="12.75">
      <c r="A346" s="5"/>
      <c r="B346" s="5" t="s">
        <v>21</v>
      </c>
      <c r="C346" s="8">
        <v>38232</v>
      </c>
      <c r="D346" s="71"/>
      <c r="E346" s="71"/>
      <c r="F346" s="71"/>
      <c r="G346" s="10"/>
      <c r="H346" s="69"/>
      <c r="I346" s="22"/>
      <c r="J346" s="10"/>
      <c r="K346" s="69">
        <f t="shared" si="39"/>
        <v>96</v>
      </c>
      <c r="L346" s="69">
        <f t="shared" si="45"/>
        <v>19.2</v>
      </c>
      <c r="M346" s="69">
        <f t="shared" si="40"/>
        <v>19.2</v>
      </c>
      <c r="N346" s="69">
        <f t="shared" si="41"/>
        <v>19.2</v>
      </c>
      <c r="O346" s="10">
        <v>3</v>
      </c>
      <c r="P346" s="71">
        <v>3</v>
      </c>
      <c r="Q346" s="122">
        <f t="shared" si="44"/>
        <v>160</v>
      </c>
      <c r="R346" s="22"/>
    </row>
    <row r="347" spans="1:18" ht="12.75">
      <c r="A347" s="5"/>
      <c r="B347" s="53" t="s">
        <v>16</v>
      </c>
      <c r="C347" s="6">
        <v>38233</v>
      </c>
      <c r="D347" s="70">
        <f>($D$4*I347)/100</f>
        <v>288</v>
      </c>
      <c r="E347" s="70">
        <f>($E$4*I347)/100</f>
        <v>80</v>
      </c>
      <c r="F347" s="70">
        <f>($F$4*I347)/100</f>
        <v>40</v>
      </c>
      <c r="G347" s="54"/>
      <c r="H347" s="70">
        <v>2</v>
      </c>
      <c r="I347" s="55">
        <f>I11*1.6</f>
        <v>160</v>
      </c>
      <c r="J347" s="54">
        <v>400</v>
      </c>
      <c r="K347" s="70">
        <f t="shared" si="39"/>
        <v>96</v>
      </c>
      <c r="L347" s="70">
        <f t="shared" si="45"/>
        <v>19.2</v>
      </c>
      <c r="M347" s="70">
        <f t="shared" si="40"/>
        <v>19.2</v>
      </c>
      <c r="N347" s="70">
        <f t="shared" si="41"/>
        <v>19.2</v>
      </c>
      <c r="O347" s="54">
        <v>3</v>
      </c>
      <c r="P347" s="70">
        <v>3</v>
      </c>
      <c r="Q347" s="123">
        <f t="shared" si="44"/>
        <v>160</v>
      </c>
      <c r="R347" s="22"/>
    </row>
    <row r="348" spans="1:18" ht="12.75">
      <c r="A348" s="5"/>
      <c r="B348" s="5" t="s">
        <v>6</v>
      </c>
      <c r="C348" s="8">
        <v>38234</v>
      </c>
      <c r="D348" s="71"/>
      <c r="E348" s="71"/>
      <c r="F348" s="71"/>
      <c r="G348" s="10"/>
      <c r="H348" s="69"/>
      <c r="I348" s="22"/>
      <c r="J348" s="12"/>
      <c r="K348" s="69">
        <f t="shared" si="39"/>
        <v>96</v>
      </c>
      <c r="L348" s="69">
        <f t="shared" si="45"/>
        <v>19.2</v>
      </c>
      <c r="M348" s="69">
        <f t="shared" si="40"/>
        <v>19.2</v>
      </c>
      <c r="N348" s="69">
        <f t="shared" si="41"/>
        <v>19.2</v>
      </c>
      <c r="O348" s="12">
        <v>3</v>
      </c>
      <c r="P348" s="71">
        <v>3</v>
      </c>
      <c r="Q348" s="122">
        <f t="shared" si="44"/>
        <v>160</v>
      </c>
      <c r="R348" s="22"/>
    </row>
    <row r="349" spans="1:18" ht="12.75">
      <c r="A349" s="5"/>
      <c r="B349" s="5" t="s">
        <v>17</v>
      </c>
      <c r="C349" s="8">
        <v>38235</v>
      </c>
      <c r="D349" s="71"/>
      <c r="E349" s="71"/>
      <c r="F349" s="71"/>
      <c r="G349" s="10"/>
      <c r="H349" s="69"/>
      <c r="I349" s="22"/>
      <c r="J349" s="12"/>
      <c r="K349" s="69">
        <f t="shared" si="39"/>
        <v>96</v>
      </c>
      <c r="L349" s="69">
        <f t="shared" si="45"/>
        <v>19.2</v>
      </c>
      <c r="M349" s="69">
        <f t="shared" si="40"/>
        <v>19.2</v>
      </c>
      <c r="N349" s="69">
        <f t="shared" si="41"/>
        <v>19.2</v>
      </c>
      <c r="O349" s="12">
        <v>3</v>
      </c>
      <c r="P349" s="71">
        <v>3</v>
      </c>
      <c r="Q349" s="122">
        <f t="shared" si="44"/>
        <v>160</v>
      </c>
      <c r="R349" s="22"/>
    </row>
    <row r="350" spans="1:18" ht="12.75">
      <c r="A350" s="5"/>
      <c r="B350" s="5" t="s">
        <v>18</v>
      </c>
      <c r="C350" s="8">
        <v>38236</v>
      </c>
      <c r="D350" s="71"/>
      <c r="E350" s="71"/>
      <c r="F350" s="71"/>
      <c r="G350" s="10"/>
      <c r="H350" s="69"/>
      <c r="I350" s="22"/>
      <c r="J350" s="12"/>
      <c r="K350" s="69">
        <f t="shared" si="39"/>
        <v>96</v>
      </c>
      <c r="L350" s="69">
        <f t="shared" si="45"/>
        <v>19.2</v>
      </c>
      <c r="M350" s="69">
        <f t="shared" si="40"/>
        <v>19.2</v>
      </c>
      <c r="N350" s="69">
        <f t="shared" si="41"/>
        <v>19.2</v>
      </c>
      <c r="O350" s="12">
        <v>3</v>
      </c>
      <c r="P350" s="71">
        <v>3</v>
      </c>
      <c r="Q350" s="122">
        <f t="shared" si="44"/>
        <v>160</v>
      </c>
      <c r="R350" s="22"/>
    </row>
    <row r="351" spans="1:18" ht="12.75">
      <c r="A351" s="5"/>
      <c r="B351" s="5" t="s">
        <v>19</v>
      </c>
      <c r="C351" s="8">
        <v>38237</v>
      </c>
      <c r="D351" s="71"/>
      <c r="E351" s="71"/>
      <c r="F351" s="71"/>
      <c r="G351" s="10"/>
      <c r="H351" s="69"/>
      <c r="I351" s="22"/>
      <c r="J351" s="12"/>
      <c r="K351" s="69">
        <f t="shared" si="39"/>
        <v>96</v>
      </c>
      <c r="L351" s="69">
        <f t="shared" si="45"/>
        <v>19.2</v>
      </c>
      <c r="M351" s="69">
        <f t="shared" si="40"/>
        <v>19.2</v>
      </c>
      <c r="N351" s="69">
        <f t="shared" si="41"/>
        <v>19.2</v>
      </c>
      <c r="O351" s="12">
        <v>3</v>
      </c>
      <c r="P351" s="71">
        <v>3</v>
      </c>
      <c r="Q351" s="122">
        <f t="shared" si="44"/>
        <v>160</v>
      </c>
      <c r="R351" s="22"/>
    </row>
    <row r="352" spans="1:18" ht="12.75">
      <c r="A352" s="5"/>
      <c r="B352" s="5" t="s">
        <v>20</v>
      </c>
      <c r="C352" s="8">
        <v>38238</v>
      </c>
      <c r="D352" s="71"/>
      <c r="E352" s="71"/>
      <c r="F352" s="71"/>
      <c r="G352" s="10"/>
      <c r="H352" s="69"/>
      <c r="I352" s="22"/>
      <c r="J352" s="12"/>
      <c r="K352" s="69">
        <f aca="true" t="shared" si="46" ref="K352:K368">($K$4*Q352)/100</f>
        <v>96</v>
      </c>
      <c r="L352" s="69">
        <f t="shared" si="45"/>
        <v>19.2</v>
      </c>
      <c r="M352" s="69">
        <f aca="true" t="shared" si="47" ref="M352:M368">($M$4*Q352)/100</f>
        <v>19.2</v>
      </c>
      <c r="N352" s="69">
        <f aca="true" t="shared" si="48" ref="N352:N368">($N$4*Q352)/100</f>
        <v>19.2</v>
      </c>
      <c r="O352" s="12">
        <v>3</v>
      </c>
      <c r="P352" s="71">
        <v>3</v>
      </c>
      <c r="Q352" s="122">
        <f t="shared" si="44"/>
        <v>160</v>
      </c>
      <c r="R352" s="22"/>
    </row>
    <row r="353" spans="1:18" ht="12.75">
      <c r="A353" s="5"/>
      <c r="B353" s="5" t="s">
        <v>21</v>
      </c>
      <c r="C353" s="8">
        <v>38239</v>
      </c>
      <c r="D353" s="71"/>
      <c r="E353" s="71"/>
      <c r="F353" s="71"/>
      <c r="G353" s="10"/>
      <c r="H353" s="69"/>
      <c r="I353" s="22"/>
      <c r="J353" s="12"/>
      <c r="K353" s="69">
        <f t="shared" si="46"/>
        <v>96</v>
      </c>
      <c r="L353" s="69">
        <f t="shared" si="45"/>
        <v>19.2</v>
      </c>
      <c r="M353" s="69">
        <f t="shared" si="47"/>
        <v>19.2</v>
      </c>
      <c r="N353" s="69">
        <f t="shared" si="48"/>
        <v>19.2</v>
      </c>
      <c r="O353" s="12">
        <v>3</v>
      </c>
      <c r="P353" s="71">
        <v>3</v>
      </c>
      <c r="Q353" s="122">
        <f t="shared" si="44"/>
        <v>160</v>
      </c>
      <c r="R353" s="22"/>
    </row>
    <row r="354" spans="1:18" ht="12.75">
      <c r="A354" s="5"/>
      <c r="B354" s="53" t="s">
        <v>16</v>
      </c>
      <c r="C354" s="6">
        <v>38240</v>
      </c>
      <c r="D354" s="70">
        <f>($D$4*I354)/100</f>
        <v>288</v>
      </c>
      <c r="E354" s="70">
        <f>($E$4*I354)/100</f>
        <v>80</v>
      </c>
      <c r="F354" s="70">
        <f>($F$4*I354)/100</f>
        <v>40</v>
      </c>
      <c r="G354" s="54"/>
      <c r="H354" s="70">
        <v>2</v>
      </c>
      <c r="I354" s="55">
        <f>I18*1.6</f>
        <v>160</v>
      </c>
      <c r="J354" s="54">
        <v>400</v>
      </c>
      <c r="K354" s="70">
        <f t="shared" si="46"/>
        <v>96</v>
      </c>
      <c r="L354" s="70">
        <f t="shared" si="45"/>
        <v>19.2</v>
      </c>
      <c r="M354" s="70">
        <f t="shared" si="47"/>
        <v>19.2</v>
      </c>
      <c r="N354" s="70">
        <f t="shared" si="48"/>
        <v>19.2</v>
      </c>
      <c r="O354" s="54">
        <v>3</v>
      </c>
      <c r="P354" s="70">
        <v>3</v>
      </c>
      <c r="Q354" s="123">
        <f t="shared" si="44"/>
        <v>160</v>
      </c>
      <c r="R354" s="22"/>
    </row>
    <row r="355" spans="1:18" ht="12.75">
      <c r="A355" s="5"/>
      <c r="B355" s="5" t="s">
        <v>6</v>
      </c>
      <c r="C355" s="8">
        <v>38241</v>
      </c>
      <c r="D355" s="71"/>
      <c r="E355" s="71"/>
      <c r="F355" s="71"/>
      <c r="G355" s="10"/>
      <c r="H355" s="69"/>
      <c r="I355" s="22"/>
      <c r="J355" s="12"/>
      <c r="K355" s="69">
        <f t="shared" si="46"/>
        <v>96</v>
      </c>
      <c r="L355" s="69">
        <f t="shared" si="45"/>
        <v>19.2</v>
      </c>
      <c r="M355" s="69">
        <f t="shared" si="47"/>
        <v>19.2</v>
      </c>
      <c r="N355" s="69">
        <f t="shared" si="48"/>
        <v>19.2</v>
      </c>
      <c r="O355" s="12">
        <v>3</v>
      </c>
      <c r="P355" s="71">
        <v>3</v>
      </c>
      <c r="Q355" s="122">
        <f t="shared" si="44"/>
        <v>160</v>
      </c>
      <c r="R355" s="22"/>
    </row>
    <row r="356" spans="1:18" ht="12.75">
      <c r="A356" s="5"/>
      <c r="B356" s="5" t="s">
        <v>17</v>
      </c>
      <c r="C356" s="8">
        <v>38242</v>
      </c>
      <c r="D356" s="71"/>
      <c r="E356" s="71"/>
      <c r="F356" s="71"/>
      <c r="G356" s="10"/>
      <c r="H356" s="69"/>
      <c r="I356" s="22"/>
      <c r="J356" s="12"/>
      <c r="K356" s="69">
        <f t="shared" si="46"/>
        <v>96</v>
      </c>
      <c r="L356" s="69">
        <f t="shared" si="45"/>
        <v>19.2</v>
      </c>
      <c r="M356" s="69">
        <f t="shared" si="47"/>
        <v>19.2</v>
      </c>
      <c r="N356" s="69">
        <f t="shared" si="48"/>
        <v>19.2</v>
      </c>
      <c r="O356" s="12">
        <v>3</v>
      </c>
      <c r="P356" s="71">
        <v>3</v>
      </c>
      <c r="Q356" s="122">
        <f t="shared" si="44"/>
        <v>160</v>
      </c>
      <c r="R356" s="22"/>
    </row>
    <row r="357" spans="1:18" ht="12.75">
      <c r="A357" s="5"/>
      <c r="B357" s="5" t="s">
        <v>18</v>
      </c>
      <c r="C357" s="8">
        <v>38243</v>
      </c>
      <c r="D357" s="71"/>
      <c r="E357" s="71"/>
      <c r="F357" s="71"/>
      <c r="G357" s="10"/>
      <c r="H357" s="69"/>
      <c r="I357" s="22"/>
      <c r="J357" s="12"/>
      <c r="K357" s="69">
        <f t="shared" si="46"/>
        <v>96</v>
      </c>
      <c r="L357" s="69">
        <f t="shared" si="45"/>
        <v>19.2</v>
      </c>
      <c r="M357" s="69">
        <f t="shared" si="47"/>
        <v>19.2</v>
      </c>
      <c r="N357" s="69">
        <f t="shared" si="48"/>
        <v>19.2</v>
      </c>
      <c r="O357" s="12">
        <v>3</v>
      </c>
      <c r="P357" s="71">
        <v>3</v>
      </c>
      <c r="Q357" s="122">
        <f t="shared" si="44"/>
        <v>160</v>
      </c>
      <c r="R357" s="22"/>
    </row>
    <row r="358" spans="1:18" ht="12.75">
      <c r="A358" s="5"/>
      <c r="B358" s="5" t="s">
        <v>19</v>
      </c>
      <c r="C358" s="8">
        <v>38244</v>
      </c>
      <c r="D358" s="71"/>
      <c r="E358" s="71"/>
      <c r="F358" s="71"/>
      <c r="G358" s="10"/>
      <c r="H358" s="69"/>
      <c r="I358" s="22"/>
      <c r="J358" s="12"/>
      <c r="K358" s="69">
        <f t="shared" si="46"/>
        <v>96</v>
      </c>
      <c r="L358" s="69">
        <f t="shared" si="45"/>
        <v>19.2</v>
      </c>
      <c r="M358" s="69">
        <f t="shared" si="47"/>
        <v>19.2</v>
      </c>
      <c r="N358" s="69">
        <f t="shared" si="48"/>
        <v>19.2</v>
      </c>
      <c r="O358" s="12">
        <v>3</v>
      </c>
      <c r="P358" s="71">
        <v>3</v>
      </c>
      <c r="Q358" s="122">
        <f t="shared" si="44"/>
        <v>160</v>
      </c>
      <c r="R358" s="22"/>
    </row>
    <row r="359" spans="1:18" ht="12.75">
      <c r="A359" s="5"/>
      <c r="B359" s="5" t="s">
        <v>20</v>
      </c>
      <c r="C359" s="8">
        <v>38245</v>
      </c>
      <c r="D359" s="71"/>
      <c r="E359" s="71"/>
      <c r="F359" s="71"/>
      <c r="G359" s="10"/>
      <c r="H359" s="69"/>
      <c r="I359" s="22"/>
      <c r="J359" s="12"/>
      <c r="K359" s="69">
        <f t="shared" si="46"/>
        <v>96</v>
      </c>
      <c r="L359" s="69">
        <f t="shared" si="45"/>
        <v>19.2</v>
      </c>
      <c r="M359" s="69">
        <f t="shared" si="47"/>
        <v>19.2</v>
      </c>
      <c r="N359" s="69">
        <f t="shared" si="48"/>
        <v>19.2</v>
      </c>
      <c r="O359" s="12">
        <v>3</v>
      </c>
      <c r="P359" s="71">
        <v>3</v>
      </c>
      <c r="Q359" s="122">
        <f t="shared" si="44"/>
        <v>160</v>
      </c>
      <c r="R359" s="22"/>
    </row>
    <row r="360" spans="1:18" ht="12.75">
      <c r="A360" s="5"/>
      <c r="B360" s="5" t="s">
        <v>21</v>
      </c>
      <c r="C360" s="8">
        <v>38246</v>
      </c>
      <c r="D360" s="71"/>
      <c r="E360" s="71"/>
      <c r="F360" s="71"/>
      <c r="G360" s="10"/>
      <c r="H360" s="69"/>
      <c r="I360" s="22"/>
      <c r="J360" s="12"/>
      <c r="K360" s="69">
        <f t="shared" si="46"/>
        <v>96</v>
      </c>
      <c r="L360" s="69">
        <f t="shared" si="45"/>
        <v>19.2</v>
      </c>
      <c r="M360" s="69">
        <f t="shared" si="47"/>
        <v>19.2</v>
      </c>
      <c r="N360" s="69">
        <f t="shared" si="48"/>
        <v>19.2</v>
      </c>
      <c r="O360" s="12">
        <v>3</v>
      </c>
      <c r="P360" s="71">
        <v>3</v>
      </c>
      <c r="Q360" s="122">
        <f t="shared" si="44"/>
        <v>160</v>
      </c>
      <c r="R360" s="22"/>
    </row>
    <row r="361" spans="1:18" ht="12.75">
      <c r="A361" s="5"/>
      <c r="B361" s="53" t="s">
        <v>16</v>
      </c>
      <c r="C361" s="6">
        <v>38247</v>
      </c>
      <c r="D361" s="70">
        <f>($D$4*I361)/100</f>
        <v>288</v>
      </c>
      <c r="E361" s="70">
        <f>($E$4*I361)/100</f>
        <v>80</v>
      </c>
      <c r="F361" s="70">
        <f>($F$4*I361)/100</f>
        <v>40</v>
      </c>
      <c r="G361" s="54"/>
      <c r="H361" s="70">
        <v>2</v>
      </c>
      <c r="I361" s="55">
        <f>I25*1.6</f>
        <v>160</v>
      </c>
      <c r="J361" s="54">
        <v>400</v>
      </c>
      <c r="K361" s="70">
        <f t="shared" si="46"/>
        <v>96</v>
      </c>
      <c r="L361" s="70">
        <f t="shared" si="45"/>
        <v>19.2</v>
      </c>
      <c r="M361" s="70">
        <f t="shared" si="47"/>
        <v>19.2</v>
      </c>
      <c r="N361" s="70">
        <f t="shared" si="48"/>
        <v>19.2</v>
      </c>
      <c r="O361" s="54">
        <v>3</v>
      </c>
      <c r="P361" s="70">
        <v>3</v>
      </c>
      <c r="Q361" s="123">
        <f t="shared" si="44"/>
        <v>160</v>
      </c>
      <c r="R361" s="22"/>
    </row>
    <row r="362" spans="1:18" ht="12.75">
      <c r="A362" s="5"/>
      <c r="B362" s="5" t="s">
        <v>6</v>
      </c>
      <c r="C362" s="8">
        <v>38248</v>
      </c>
      <c r="D362" s="71"/>
      <c r="E362" s="71"/>
      <c r="F362" s="71"/>
      <c r="G362" s="10"/>
      <c r="H362" s="69"/>
      <c r="I362" s="22"/>
      <c r="J362" s="12"/>
      <c r="K362" s="69">
        <f t="shared" si="46"/>
        <v>96</v>
      </c>
      <c r="L362" s="69">
        <f t="shared" si="45"/>
        <v>19.2</v>
      </c>
      <c r="M362" s="69">
        <f t="shared" si="47"/>
        <v>19.2</v>
      </c>
      <c r="N362" s="69">
        <f t="shared" si="48"/>
        <v>19.2</v>
      </c>
      <c r="O362" s="12">
        <v>3</v>
      </c>
      <c r="P362" s="71">
        <v>3</v>
      </c>
      <c r="Q362" s="122">
        <f t="shared" si="44"/>
        <v>160</v>
      </c>
      <c r="R362" s="22"/>
    </row>
    <row r="363" spans="1:18" ht="12.75">
      <c r="A363" s="5"/>
      <c r="B363" s="5" t="s">
        <v>17</v>
      </c>
      <c r="C363" s="8">
        <v>38249</v>
      </c>
      <c r="D363" s="71"/>
      <c r="E363" s="71"/>
      <c r="F363" s="71"/>
      <c r="G363" s="10"/>
      <c r="H363" s="69"/>
      <c r="I363" s="22"/>
      <c r="J363" s="12"/>
      <c r="K363" s="69">
        <f t="shared" si="46"/>
        <v>96</v>
      </c>
      <c r="L363" s="69">
        <f t="shared" si="45"/>
        <v>19.2</v>
      </c>
      <c r="M363" s="69">
        <f t="shared" si="47"/>
        <v>19.2</v>
      </c>
      <c r="N363" s="69">
        <f t="shared" si="48"/>
        <v>19.2</v>
      </c>
      <c r="O363" s="12">
        <v>3</v>
      </c>
      <c r="P363" s="71">
        <v>3</v>
      </c>
      <c r="Q363" s="122">
        <f t="shared" si="44"/>
        <v>160</v>
      </c>
      <c r="R363" s="22"/>
    </row>
    <row r="364" spans="1:18" ht="12.75">
      <c r="A364" s="5"/>
      <c r="B364" s="5" t="s">
        <v>18</v>
      </c>
      <c r="C364" s="8">
        <v>38250</v>
      </c>
      <c r="D364" s="71"/>
      <c r="E364" s="71"/>
      <c r="F364" s="71"/>
      <c r="G364" s="12"/>
      <c r="H364" s="69"/>
      <c r="I364" s="22"/>
      <c r="J364" s="12"/>
      <c r="K364" s="69">
        <f t="shared" si="46"/>
        <v>96</v>
      </c>
      <c r="L364" s="69">
        <f t="shared" si="45"/>
        <v>19.2</v>
      </c>
      <c r="M364" s="69">
        <f t="shared" si="47"/>
        <v>19.2</v>
      </c>
      <c r="N364" s="69">
        <f t="shared" si="48"/>
        <v>19.2</v>
      </c>
      <c r="O364" s="12">
        <v>3</v>
      </c>
      <c r="P364" s="71">
        <v>3</v>
      </c>
      <c r="Q364" s="122">
        <f t="shared" si="44"/>
        <v>160</v>
      </c>
      <c r="R364" s="22"/>
    </row>
    <row r="365" spans="1:18" ht="12.75">
      <c r="A365" s="5"/>
      <c r="B365" s="5" t="s">
        <v>19</v>
      </c>
      <c r="C365" s="8">
        <v>38251</v>
      </c>
      <c r="D365" s="71"/>
      <c r="E365" s="71"/>
      <c r="F365" s="71"/>
      <c r="G365" s="12"/>
      <c r="H365" s="69"/>
      <c r="I365" s="22"/>
      <c r="J365" s="12"/>
      <c r="K365" s="69">
        <f t="shared" si="46"/>
        <v>96</v>
      </c>
      <c r="L365" s="69">
        <f t="shared" si="45"/>
        <v>19.2</v>
      </c>
      <c r="M365" s="69">
        <f t="shared" si="47"/>
        <v>19.2</v>
      </c>
      <c r="N365" s="69">
        <f t="shared" si="48"/>
        <v>19.2</v>
      </c>
      <c r="O365" s="12">
        <v>3</v>
      </c>
      <c r="P365" s="71">
        <v>3</v>
      </c>
      <c r="Q365" s="122">
        <f t="shared" si="44"/>
        <v>160</v>
      </c>
      <c r="R365" s="22"/>
    </row>
    <row r="366" spans="1:18" ht="12.75">
      <c r="A366" s="5"/>
      <c r="B366" s="5" t="s">
        <v>20</v>
      </c>
      <c r="C366" s="8">
        <v>38252</v>
      </c>
      <c r="D366" s="71"/>
      <c r="E366" s="71"/>
      <c r="F366" s="71"/>
      <c r="G366" s="12"/>
      <c r="H366" s="69"/>
      <c r="I366" s="22"/>
      <c r="J366" s="12"/>
      <c r="K366" s="69">
        <f t="shared" si="46"/>
        <v>96</v>
      </c>
      <c r="L366" s="69">
        <f t="shared" si="45"/>
        <v>19.2</v>
      </c>
      <c r="M366" s="69">
        <f t="shared" si="47"/>
        <v>19.2</v>
      </c>
      <c r="N366" s="69">
        <f t="shared" si="48"/>
        <v>19.2</v>
      </c>
      <c r="O366" s="12">
        <v>3</v>
      </c>
      <c r="P366" s="71">
        <v>3</v>
      </c>
      <c r="Q366" s="122">
        <f t="shared" si="44"/>
        <v>160</v>
      </c>
      <c r="R366" s="22"/>
    </row>
    <row r="367" spans="1:18" ht="12.75">
      <c r="A367" s="5"/>
      <c r="B367" s="5" t="s">
        <v>21</v>
      </c>
      <c r="C367" s="26">
        <v>38253</v>
      </c>
      <c r="D367" s="71"/>
      <c r="E367" s="71"/>
      <c r="F367" s="71"/>
      <c r="G367" s="12"/>
      <c r="H367" s="69"/>
      <c r="I367" s="22"/>
      <c r="J367" s="12"/>
      <c r="K367" s="69">
        <f t="shared" si="46"/>
        <v>96</v>
      </c>
      <c r="L367" s="69">
        <f t="shared" si="45"/>
        <v>19.2</v>
      </c>
      <c r="M367" s="69">
        <f t="shared" si="47"/>
        <v>19.2</v>
      </c>
      <c r="N367" s="69">
        <f t="shared" si="48"/>
        <v>19.2</v>
      </c>
      <c r="O367" s="12">
        <v>3</v>
      </c>
      <c r="P367" s="71">
        <v>3</v>
      </c>
      <c r="Q367" s="122">
        <f t="shared" si="44"/>
        <v>160</v>
      </c>
      <c r="R367" s="22"/>
    </row>
    <row r="368" spans="2:18" ht="12.75">
      <c r="B368" s="56" t="s">
        <v>5</v>
      </c>
      <c r="C368" s="35">
        <v>38254</v>
      </c>
      <c r="D368" s="72">
        <f>($D$4*I368)/100</f>
        <v>297</v>
      </c>
      <c r="E368" s="72">
        <f>($E$4*I368)/100</f>
        <v>82.5</v>
      </c>
      <c r="F368" s="72">
        <f>($F$4*I368)/100</f>
        <v>41.25</v>
      </c>
      <c r="G368" s="36"/>
      <c r="H368" s="72"/>
      <c r="I368" s="37">
        <f>I4*1.65</f>
        <v>165</v>
      </c>
      <c r="J368" s="36"/>
      <c r="K368" s="72">
        <f t="shared" si="46"/>
        <v>99</v>
      </c>
      <c r="L368" s="72">
        <f t="shared" si="45"/>
        <v>19.8</v>
      </c>
      <c r="M368" s="72">
        <f t="shared" si="47"/>
        <v>19.8</v>
      </c>
      <c r="N368" s="72">
        <f t="shared" si="48"/>
        <v>19.8</v>
      </c>
      <c r="O368" s="84"/>
      <c r="P368" s="72"/>
      <c r="Q368" s="127">
        <f>Q4*1.65</f>
        <v>165</v>
      </c>
      <c r="R368" s="131"/>
    </row>
    <row r="369" spans="2:19" ht="12.75">
      <c r="B369" s="57"/>
      <c r="C369" s="40"/>
      <c r="D369" s="73"/>
      <c r="E369" s="73"/>
      <c r="F369" s="73"/>
      <c r="G369" s="58"/>
      <c r="H369" s="73"/>
      <c r="I369" s="59"/>
      <c r="J369" s="58"/>
      <c r="K369" s="73"/>
      <c r="L369" s="69"/>
      <c r="M369" s="60"/>
      <c r="N369" s="73"/>
      <c r="O369" s="58"/>
      <c r="P369" s="80"/>
      <c r="Q369" s="60"/>
      <c r="R369" s="3"/>
      <c r="S369" s="17"/>
    </row>
    <row r="370" spans="2:18" ht="12.75">
      <c r="B370" s="32" t="s">
        <v>22</v>
      </c>
      <c r="C370" s="27">
        <v>38256</v>
      </c>
      <c r="D370" s="74">
        <f>($D$4*I370)/100</f>
        <v>360</v>
      </c>
      <c r="E370" s="74">
        <f>($E$4*I370)/100</f>
        <v>100</v>
      </c>
      <c r="F370" s="74">
        <f>($F$4*I370)/100</f>
        <v>50</v>
      </c>
      <c r="G370" s="28"/>
      <c r="H370" s="74"/>
      <c r="I370" s="29">
        <v>200</v>
      </c>
      <c r="J370" s="28"/>
      <c r="K370" s="74">
        <f>($K$4*Q370)/100</f>
        <v>120</v>
      </c>
      <c r="L370" s="74">
        <f>($L$5*Q370)/100</f>
        <v>24</v>
      </c>
      <c r="M370" s="74">
        <f>($M$4*Q370)/100</f>
        <v>24</v>
      </c>
      <c r="N370" s="74">
        <f>($N$4*Q370)/100</f>
        <v>24</v>
      </c>
      <c r="O370" s="28"/>
      <c r="P370" s="74"/>
      <c r="Q370" s="128">
        <v>200</v>
      </c>
      <c r="R370" s="131"/>
    </row>
    <row r="371" spans="3:19" ht="12.75">
      <c r="C371" s="61"/>
      <c r="D371" s="73"/>
      <c r="E371" s="73"/>
      <c r="F371" s="73"/>
      <c r="G371" s="39"/>
      <c r="H371" s="75"/>
      <c r="I371" s="59"/>
      <c r="J371" s="39"/>
      <c r="K371" s="75"/>
      <c r="L371" s="75"/>
      <c r="M371" s="75"/>
      <c r="N371" s="75"/>
      <c r="O371" s="58"/>
      <c r="P371" s="71"/>
      <c r="Q371" s="60"/>
      <c r="R371" s="3"/>
      <c r="S371" s="17"/>
    </row>
    <row r="372" spans="2:19" ht="12.75">
      <c r="B372" s="33" t="s">
        <v>4</v>
      </c>
      <c r="C372" s="34">
        <v>37890</v>
      </c>
      <c r="D372" s="76">
        <f>D4</f>
        <v>180</v>
      </c>
      <c r="E372" s="76">
        <f>E4</f>
        <v>50</v>
      </c>
      <c r="F372" s="76">
        <f>F4</f>
        <v>25</v>
      </c>
      <c r="G372" s="30"/>
      <c r="H372" s="76"/>
      <c r="I372" s="31">
        <f aca="true" t="shared" si="49" ref="I372:N372">I4</f>
        <v>100</v>
      </c>
      <c r="J372" s="30"/>
      <c r="K372" s="76">
        <f t="shared" si="49"/>
        <v>60</v>
      </c>
      <c r="L372" s="76">
        <f t="shared" si="49"/>
        <v>12</v>
      </c>
      <c r="M372" s="76">
        <f t="shared" si="49"/>
        <v>12</v>
      </c>
      <c r="N372" s="76">
        <f t="shared" si="49"/>
        <v>12</v>
      </c>
      <c r="O372" s="30"/>
      <c r="P372" s="76"/>
      <c r="Q372" s="129">
        <f>Q4</f>
        <v>100</v>
      </c>
      <c r="R372" s="131"/>
      <c r="S372" s="17"/>
    </row>
    <row r="373" spans="3:19" ht="12.75">
      <c r="C373" s="18"/>
      <c r="D373" s="77"/>
      <c r="E373" s="77"/>
      <c r="F373" s="77"/>
      <c r="G373" s="20"/>
      <c r="H373" s="62"/>
      <c r="I373" s="24"/>
      <c r="J373" s="14"/>
      <c r="K373" s="62"/>
      <c r="L373" s="62"/>
      <c r="M373" s="62"/>
      <c r="N373" s="62"/>
      <c r="O373" s="14"/>
      <c r="P373" s="62"/>
      <c r="Q373" s="2"/>
      <c r="R373" s="19"/>
      <c r="S373" s="17"/>
    </row>
    <row r="374" spans="3:19" ht="12.75">
      <c r="C374" s="18"/>
      <c r="D374" s="77"/>
      <c r="E374" s="77"/>
      <c r="F374" s="77"/>
      <c r="G374" s="20"/>
      <c r="H374" s="62"/>
      <c r="I374" s="24"/>
      <c r="J374" s="14"/>
      <c r="K374" s="62"/>
      <c r="L374" s="62"/>
      <c r="M374" s="62"/>
      <c r="N374" s="62"/>
      <c r="O374" s="14"/>
      <c r="P374" s="62"/>
      <c r="Q374" s="2"/>
      <c r="R374" s="19"/>
      <c r="S374" s="17"/>
    </row>
    <row r="375" spans="3:19" ht="12.75">
      <c r="C375" s="18"/>
      <c r="D375" s="77"/>
      <c r="E375" s="77"/>
      <c r="F375" s="77"/>
      <c r="G375" s="20"/>
      <c r="H375" s="62"/>
      <c r="I375" s="24"/>
      <c r="J375" s="14"/>
      <c r="K375" s="62"/>
      <c r="L375" s="62"/>
      <c r="M375" s="62"/>
      <c r="N375" s="62"/>
      <c r="O375" s="14"/>
      <c r="P375" s="62"/>
      <c r="Q375" s="2"/>
      <c r="R375" s="19"/>
      <c r="S375" s="17"/>
    </row>
    <row r="376" spans="3:19" ht="12.75">
      <c r="C376" s="18"/>
      <c r="D376" s="77"/>
      <c r="E376" s="77"/>
      <c r="F376" s="77"/>
      <c r="G376" s="20"/>
      <c r="H376" s="62"/>
      <c r="I376" s="24"/>
      <c r="J376" s="14"/>
      <c r="K376" s="62"/>
      <c r="L376" s="62"/>
      <c r="M376" s="62"/>
      <c r="N376" s="62"/>
      <c r="O376" s="14"/>
      <c r="P376" s="62"/>
      <c r="Q376" s="2"/>
      <c r="R376" s="19"/>
      <c r="S376" s="17"/>
    </row>
    <row r="377" spans="3:19" ht="12.75">
      <c r="C377" s="18"/>
      <c r="D377" s="77"/>
      <c r="E377" s="77"/>
      <c r="F377" s="77"/>
      <c r="G377" s="20"/>
      <c r="H377" s="62"/>
      <c r="I377" s="24"/>
      <c r="J377" s="14"/>
      <c r="K377" s="62"/>
      <c r="L377" s="62"/>
      <c r="M377" s="62"/>
      <c r="N377" s="62"/>
      <c r="O377" s="14"/>
      <c r="P377" s="62"/>
      <c r="Q377" s="2"/>
      <c r="R377" s="19"/>
      <c r="S377" s="17"/>
    </row>
    <row r="378" spans="3:19" ht="12.75">
      <c r="C378" s="18"/>
      <c r="D378" s="77"/>
      <c r="E378" s="77"/>
      <c r="F378" s="77"/>
      <c r="G378" s="20"/>
      <c r="H378" s="62"/>
      <c r="I378" s="24"/>
      <c r="J378" s="14"/>
      <c r="K378" s="62"/>
      <c r="L378" s="62"/>
      <c r="M378" s="62"/>
      <c r="N378" s="62"/>
      <c r="O378" s="14"/>
      <c r="P378" s="77"/>
      <c r="Q378" s="2"/>
      <c r="R378" s="19"/>
      <c r="S378" s="17"/>
    </row>
    <row r="379" spans="3:19" ht="12.75">
      <c r="C379" s="18"/>
      <c r="D379" s="77"/>
      <c r="E379" s="77"/>
      <c r="F379" s="77"/>
      <c r="G379" s="20"/>
      <c r="H379" s="62"/>
      <c r="I379" s="24"/>
      <c r="J379" s="14"/>
      <c r="K379" s="62"/>
      <c r="L379" s="62"/>
      <c r="M379" s="62"/>
      <c r="N379" s="62"/>
      <c r="O379" s="14"/>
      <c r="P379" s="77"/>
      <c r="Q379" s="2"/>
      <c r="R379" s="19"/>
      <c r="S379" s="17"/>
    </row>
    <row r="380" spans="3:19" ht="12.75">
      <c r="C380" s="18"/>
      <c r="D380" s="77"/>
      <c r="E380" s="77"/>
      <c r="F380" s="77"/>
      <c r="G380" s="20"/>
      <c r="H380" s="62"/>
      <c r="I380" s="24"/>
      <c r="J380" s="14"/>
      <c r="K380" s="62"/>
      <c r="L380" s="62"/>
      <c r="M380" s="62"/>
      <c r="N380" s="62"/>
      <c r="O380" s="14"/>
      <c r="P380" s="77"/>
      <c r="Q380" s="2"/>
      <c r="R380" s="19"/>
      <c r="S380" s="17"/>
    </row>
    <row r="381" spans="3:19" ht="12.75">
      <c r="C381" s="18"/>
      <c r="D381" s="77"/>
      <c r="E381" s="77"/>
      <c r="F381" s="77"/>
      <c r="G381" s="20"/>
      <c r="H381" s="62"/>
      <c r="I381" s="24"/>
      <c r="J381" s="14"/>
      <c r="K381" s="62"/>
      <c r="L381" s="62"/>
      <c r="M381" s="62"/>
      <c r="N381" s="62"/>
      <c r="O381" s="14"/>
      <c r="P381" s="77"/>
      <c r="Q381" s="2"/>
      <c r="R381" s="19"/>
      <c r="S381" s="17"/>
    </row>
    <row r="382" spans="3:19" ht="12.75">
      <c r="C382" s="18"/>
      <c r="D382" s="77"/>
      <c r="E382" s="77"/>
      <c r="F382" s="77"/>
      <c r="G382" s="20"/>
      <c r="H382" s="62"/>
      <c r="I382" s="24"/>
      <c r="J382" s="14"/>
      <c r="K382" s="62"/>
      <c r="L382" s="62"/>
      <c r="M382" s="62"/>
      <c r="N382" s="62"/>
      <c r="O382" s="14"/>
      <c r="P382" s="77"/>
      <c r="Q382" s="2"/>
      <c r="R382" s="19"/>
      <c r="S382" s="17"/>
    </row>
    <row r="383" spans="3:19" ht="12.75">
      <c r="C383" s="18"/>
      <c r="D383" s="77"/>
      <c r="E383" s="77"/>
      <c r="F383" s="77"/>
      <c r="G383" s="20"/>
      <c r="H383" s="62"/>
      <c r="I383" s="24"/>
      <c r="J383" s="14"/>
      <c r="K383" s="62"/>
      <c r="L383" s="62"/>
      <c r="M383" s="62"/>
      <c r="N383" s="62"/>
      <c r="O383" s="14"/>
      <c r="P383" s="77"/>
      <c r="Q383" s="2"/>
      <c r="R383" s="19"/>
      <c r="S383" s="17"/>
    </row>
    <row r="384" spans="3:19" ht="12.75">
      <c r="C384" s="18"/>
      <c r="D384" s="77"/>
      <c r="E384" s="77"/>
      <c r="F384" s="77"/>
      <c r="G384" s="20"/>
      <c r="H384" s="62"/>
      <c r="I384" s="24"/>
      <c r="J384" s="14"/>
      <c r="K384" s="62"/>
      <c r="L384" s="62"/>
      <c r="M384" s="62"/>
      <c r="N384" s="62"/>
      <c r="O384" s="14"/>
      <c r="P384" s="77"/>
      <c r="Q384" s="2"/>
      <c r="R384" s="19"/>
      <c r="S384" s="17"/>
    </row>
    <row r="385" spans="3:19" ht="12.75">
      <c r="C385" s="18"/>
      <c r="D385" s="77"/>
      <c r="E385" s="77"/>
      <c r="F385" s="77"/>
      <c r="G385" s="20"/>
      <c r="H385" s="62"/>
      <c r="I385" s="24"/>
      <c r="J385" s="14"/>
      <c r="K385" s="62"/>
      <c r="L385" s="62"/>
      <c r="M385" s="62"/>
      <c r="N385" s="62"/>
      <c r="O385" s="14"/>
      <c r="P385" s="77"/>
      <c r="Q385" s="2"/>
      <c r="R385" s="19"/>
      <c r="S385" s="17"/>
    </row>
    <row r="386" spans="3:19" ht="12.75">
      <c r="C386" s="18"/>
      <c r="D386" s="77"/>
      <c r="E386" s="77"/>
      <c r="F386" s="77"/>
      <c r="G386" s="20"/>
      <c r="H386" s="62"/>
      <c r="I386" s="24"/>
      <c r="J386" s="14"/>
      <c r="K386" s="62"/>
      <c r="L386" s="62"/>
      <c r="M386" s="62"/>
      <c r="N386" s="62"/>
      <c r="O386" s="14"/>
      <c r="P386" s="77"/>
      <c r="Q386" s="2"/>
      <c r="R386" s="19"/>
      <c r="S386" s="17"/>
    </row>
    <row r="387" spans="3:19" ht="12.75">
      <c r="C387" s="18"/>
      <c r="D387" s="77"/>
      <c r="E387" s="77"/>
      <c r="F387" s="77"/>
      <c r="G387" s="20"/>
      <c r="H387" s="62"/>
      <c r="I387" s="24"/>
      <c r="J387" s="14"/>
      <c r="K387" s="62"/>
      <c r="L387" s="62"/>
      <c r="M387" s="62"/>
      <c r="N387" s="62"/>
      <c r="O387" s="14"/>
      <c r="P387" s="77"/>
      <c r="Q387" s="2"/>
      <c r="R387" s="19"/>
      <c r="S387" s="17"/>
    </row>
    <row r="388" spans="3:19" ht="12.75">
      <c r="C388" s="18"/>
      <c r="D388" s="77"/>
      <c r="E388" s="77"/>
      <c r="F388" s="77"/>
      <c r="G388" s="14"/>
      <c r="H388" s="62"/>
      <c r="I388" s="24"/>
      <c r="J388" s="14"/>
      <c r="K388" s="62"/>
      <c r="L388" s="62"/>
      <c r="M388" s="62"/>
      <c r="N388" s="62"/>
      <c r="O388" s="14"/>
      <c r="P388" s="77"/>
      <c r="Q388" s="2"/>
      <c r="R388" s="19"/>
      <c r="S388" s="17"/>
    </row>
    <row r="389" spans="3:19" ht="12.75">
      <c r="C389" s="18"/>
      <c r="D389" s="77"/>
      <c r="E389" s="77"/>
      <c r="F389" s="77"/>
      <c r="G389" s="14"/>
      <c r="H389" s="62"/>
      <c r="I389" s="24"/>
      <c r="J389" s="14"/>
      <c r="K389" s="62"/>
      <c r="L389" s="62"/>
      <c r="M389" s="62"/>
      <c r="N389" s="62"/>
      <c r="O389" s="14"/>
      <c r="P389" s="77"/>
      <c r="Q389" s="2"/>
      <c r="R389" s="19"/>
      <c r="S389" s="17"/>
    </row>
    <row r="390" spans="3:19" ht="12.75">
      <c r="C390" s="18"/>
      <c r="D390" s="77"/>
      <c r="E390" s="77"/>
      <c r="F390" s="77"/>
      <c r="G390" s="14"/>
      <c r="H390" s="62"/>
      <c r="I390" s="24"/>
      <c r="J390" s="14"/>
      <c r="K390" s="62"/>
      <c r="L390" s="62"/>
      <c r="M390" s="62"/>
      <c r="N390" s="62"/>
      <c r="O390" s="14"/>
      <c r="P390" s="77"/>
      <c r="Q390" s="2"/>
      <c r="R390" s="19"/>
      <c r="S390" s="17"/>
    </row>
    <row r="391" spans="3:19" ht="12.75">
      <c r="C391" s="18"/>
      <c r="D391" s="77"/>
      <c r="E391" s="77"/>
      <c r="F391" s="77"/>
      <c r="G391" s="14"/>
      <c r="H391" s="62"/>
      <c r="I391" s="24"/>
      <c r="J391" s="14"/>
      <c r="K391" s="62"/>
      <c r="L391" s="62"/>
      <c r="M391" s="62"/>
      <c r="N391" s="62"/>
      <c r="O391" s="14"/>
      <c r="P391" s="77"/>
      <c r="Q391" s="2"/>
      <c r="R391" s="19"/>
      <c r="S391" s="17"/>
    </row>
    <row r="392" spans="3:19" ht="12.75">
      <c r="C392" s="18"/>
      <c r="D392" s="77"/>
      <c r="E392" s="77"/>
      <c r="F392" s="77"/>
      <c r="G392" s="14"/>
      <c r="H392" s="77"/>
      <c r="I392" s="24"/>
      <c r="J392" s="14"/>
      <c r="K392" s="77"/>
      <c r="L392" s="2"/>
      <c r="M392" s="2"/>
      <c r="N392" s="77"/>
      <c r="O392" s="14"/>
      <c r="P392" s="77"/>
      <c r="Q392" s="2"/>
      <c r="R392" s="19"/>
      <c r="S392" s="17"/>
    </row>
    <row r="393" spans="3:19" ht="12.75">
      <c r="C393" s="18"/>
      <c r="D393" s="77"/>
      <c r="E393" s="77"/>
      <c r="F393" s="77"/>
      <c r="G393" s="14"/>
      <c r="H393" s="77"/>
      <c r="I393" s="24"/>
      <c r="J393" s="14"/>
      <c r="K393" s="77"/>
      <c r="L393" s="2"/>
      <c r="M393" s="2"/>
      <c r="N393" s="77"/>
      <c r="O393" s="14"/>
      <c r="P393" s="77"/>
      <c r="Q393" s="2"/>
      <c r="R393" s="19"/>
      <c r="S393" s="17"/>
    </row>
    <row r="394" spans="3:19" ht="12.75">
      <c r="C394" s="18"/>
      <c r="D394" s="77"/>
      <c r="E394" s="77"/>
      <c r="F394" s="77"/>
      <c r="G394" s="14"/>
      <c r="H394" s="77"/>
      <c r="I394" s="24"/>
      <c r="J394" s="14"/>
      <c r="K394" s="77"/>
      <c r="L394" s="2"/>
      <c r="M394" s="2"/>
      <c r="N394" s="77"/>
      <c r="O394" s="14"/>
      <c r="P394" s="77"/>
      <c r="Q394" s="2"/>
      <c r="R394" s="19"/>
      <c r="S394" s="17"/>
    </row>
    <row r="395" spans="3:7" ht="12.75">
      <c r="C395" s="18"/>
      <c r="G395" s="14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  <row r="498" ht="12.75">
      <c r="C498" s="18"/>
    </row>
    <row r="499" ht="12.75">
      <c r="C499" s="18"/>
    </row>
    <row r="500" ht="12.75">
      <c r="C500" s="18"/>
    </row>
    <row r="501" ht="12.75">
      <c r="C501" s="18"/>
    </row>
    <row r="502" ht="12.75">
      <c r="C502" s="18"/>
    </row>
    <row r="503" ht="12.75">
      <c r="C503" s="18"/>
    </row>
    <row r="504" ht="12.75">
      <c r="C504" s="18"/>
    </row>
    <row r="505" ht="12.75">
      <c r="C505" s="18"/>
    </row>
    <row r="506" ht="12.75">
      <c r="C506" s="18"/>
    </row>
    <row r="507" ht="12.75">
      <c r="C507" s="18"/>
    </row>
    <row r="508" ht="12.75">
      <c r="C508" s="18"/>
    </row>
    <row r="509" ht="12.75">
      <c r="C509" s="18"/>
    </row>
    <row r="510" ht="12.75">
      <c r="C510" s="18"/>
    </row>
    <row r="511" ht="12.75">
      <c r="C511" s="18"/>
    </row>
    <row r="512" ht="12.75">
      <c r="C512" s="18"/>
    </row>
    <row r="513" ht="12.75">
      <c r="C513" s="18"/>
    </row>
    <row r="514" ht="12.75">
      <c r="C514" s="18"/>
    </row>
    <row r="515" ht="12.75">
      <c r="C515" s="18"/>
    </row>
    <row r="516" ht="12.75">
      <c r="C516" s="18"/>
    </row>
    <row r="517" ht="12.75">
      <c r="C517" s="18"/>
    </row>
    <row r="518" ht="12.75">
      <c r="C518" s="18"/>
    </row>
    <row r="519" ht="12.75">
      <c r="C519" s="18"/>
    </row>
    <row r="520" ht="12.75">
      <c r="C520" s="18"/>
    </row>
    <row r="521" ht="12.75">
      <c r="C521" s="18"/>
    </row>
    <row r="522" ht="12.75">
      <c r="C522" s="18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  <row r="534" ht="12.75">
      <c r="C534" s="18"/>
    </row>
    <row r="535" ht="12.75">
      <c r="C535" s="18"/>
    </row>
    <row r="536" ht="12.75">
      <c r="C536" s="18"/>
    </row>
    <row r="537" ht="12.75">
      <c r="C537" s="18"/>
    </row>
    <row r="538" ht="12.75">
      <c r="C538" s="18"/>
    </row>
    <row r="539" ht="12.75">
      <c r="C539" s="18"/>
    </row>
    <row r="540" ht="12.75">
      <c r="C540" s="18"/>
    </row>
    <row r="541" ht="12.75">
      <c r="C541" s="18"/>
    </row>
    <row r="542" ht="12.75">
      <c r="C542" s="18"/>
    </row>
    <row r="543" ht="12.75">
      <c r="C543" s="18"/>
    </row>
    <row r="544" ht="12.75">
      <c r="C544" s="18"/>
    </row>
    <row r="545" ht="12.75">
      <c r="C545" s="18"/>
    </row>
    <row r="546" ht="12.75">
      <c r="C546" s="18"/>
    </row>
    <row r="547" ht="12.75">
      <c r="C547" s="18"/>
    </row>
    <row r="548" ht="12.75">
      <c r="C548" s="18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  <row r="592" ht="12.75">
      <c r="C592" s="18"/>
    </row>
    <row r="593" ht="12.75">
      <c r="C593" s="18"/>
    </row>
    <row r="594" ht="12.75">
      <c r="C594" s="18"/>
    </row>
    <row r="595" ht="12.75">
      <c r="C595" s="18"/>
    </row>
    <row r="596" ht="12.75">
      <c r="C596" s="18"/>
    </row>
    <row r="597" ht="12.75">
      <c r="C597" s="18"/>
    </row>
    <row r="598" ht="12.75">
      <c r="C598" s="18"/>
    </row>
    <row r="599" ht="12.75">
      <c r="C599" s="18"/>
    </row>
    <row r="600" ht="12.75">
      <c r="C600" s="18"/>
    </row>
    <row r="601" ht="12.75">
      <c r="C601" s="18"/>
    </row>
    <row r="602" ht="12.75">
      <c r="C602" s="18"/>
    </row>
    <row r="603" ht="12.75">
      <c r="C603" s="18"/>
    </row>
    <row r="604" ht="12.75">
      <c r="C604" s="18"/>
    </row>
    <row r="605" ht="12.75">
      <c r="C605" s="18"/>
    </row>
    <row r="606" ht="12.75">
      <c r="C606" s="18"/>
    </row>
    <row r="607" ht="12.75">
      <c r="C607" s="18"/>
    </row>
    <row r="608" ht="12.75">
      <c r="C608" s="18"/>
    </row>
    <row r="609" ht="12.75">
      <c r="C609" s="18"/>
    </row>
    <row r="610" ht="12.75">
      <c r="C610" s="18"/>
    </row>
    <row r="611" ht="12.75">
      <c r="C611" s="18"/>
    </row>
    <row r="612" ht="12.75">
      <c r="C612" s="18"/>
    </row>
    <row r="613" ht="12.75">
      <c r="C613" s="18"/>
    </row>
    <row r="614" ht="12.75">
      <c r="C614" s="18"/>
    </row>
    <row r="615" ht="12.75">
      <c r="C615" s="18"/>
    </row>
    <row r="616" ht="12.75">
      <c r="C616" s="18"/>
    </row>
    <row r="617" ht="12.75">
      <c r="C617" s="18"/>
    </row>
    <row r="618" ht="12.75">
      <c r="C618" s="18"/>
    </row>
    <row r="619" ht="12.75">
      <c r="C619" s="18"/>
    </row>
    <row r="620" ht="12.75">
      <c r="C620" s="18"/>
    </row>
    <row r="621" ht="12.75">
      <c r="C621" s="18"/>
    </row>
    <row r="622" ht="12.75">
      <c r="C622" s="18"/>
    </row>
    <row r="623" ht="12.75">
      <c r="C623" s="18"/>
    </row>
    <row r="624" ht="12.75">
      <c r="C624" s="18"/>
    </row>
    <row r="625" ht="12.75">
      <c r="C625" s="18"/>
    </row>
    <row r="626" ht="12.75">
      <c r="C626" s="18"/>
    </row>
    <row r="627" ht="12.75">
      <c r="C627" s="18"/>
    </row>
    <row r="628" ht="12.75">
      <c r="C628" s="18"/>
    </row>
    <row r="629" ht="12.75">
      <c r="C629" s="18"/>
    </row>
    <row r="630" ht="12.75">
      <c r="C630" s="18"/>
    </row>
    <row r="631" ht="12.75">
      <c r="C631" s="18"/>
    </row>
    <row r="632" ht="12.75">
      <c r="C632" s="18"/>
    </row>
    <row r="633" ht="12.75">
      <c r="C633" s="18"/>
    </row>
    <row r="634" ht="12.75">
      <c r="C634" s="18"/>
    </row>
    <row r="635" ht="12.75">
      <c r="C635" s="18"/>
    </row>
    <row r="636" ht="12.75">
      <c r="C636" s="18"/>
    </row>
    <row r="637" ht="12.75">
      <c r="C637" s="18"/>
    </row>
    <row r="638" ht="12.75">
      <c r="C638" s="18"/>
    </row>
    <row r="639" ht="12.75">
      <c r="C639" s="18"/>
    </row>
    <row r="640" ht="12.75">
      <c r="C640" s="18"/>
    </row>
    <row r="641" ht="12.75">
      <c r="C641" s="18"/>
    </row>
    <row r="642" ht="12.75">
      <c r="C642" s="18"/>
    </row>
    <row r="643" ht="12.75">
      <c r="C643" s="18"/>
    </row>
    <row r="644" ht="12.75">
      <c r="C644" s="18"/>
    </row>
    <row r="645" ht="12.75">
      <c r="C645" s="18"/>
    </row>
    <row r="646" ht="12.75">
      <c r="C646" s="18"/>
    </row>
    <row r="647" ht="12.75">
      <c r="C647" s="18"/>
    </row>
    <row r="648" ht="12.75">
      <c r="C648" s="18"/>
    </row>
    <row r="649" ht="12.75">
      <c r="C649" s="18"/>
    </row>
    <row r="650" ht="12.75">
      <c r="C650" s="18"/>
    </row>
    <row r="651" ht="12.75">
      <c r="C651" s="18"/>
    </row>
    <row r="652" ht="12.75">
      <c r="C652" s="18"/>
    </row>
    <row r="653" ht="12.75">
      <c r="C653" s="18"/>
    </row>
    <row r="654" ht="12.75">
      <c r="C654" s="18"/>
    </row>
    <row r="655" ht="12.75">
      <c r="C655" s="18"/>
    </row>
    <row r="656" ht="12.75">
      <c r="C656" s="18"/>
    </row>
    <row r="657" ht="12.75">
      <c r="C657" s="18"/>
    </row>
    <row r="658" ht="12.75">
      <c r="C658" s="18"/>
    </row>
    <row r="659" ht="12.75">
      <c r="C659" s="18"/>
    </row>
    <row r="660" ht="12.75">
      <c r="C660" s="18"/>
    </row>
    <row r="661" ht="12.75">
      <c r="C661" s="18"/>
    </row>
    <row r="662" ht="12.75">
      <c r="C662" s="18"/>
    </row>
    <row r="663" ht="12.75">
      <c r="C663" s="18"/>
    </row>
    <row r="664" ht="12.75">
      <c r="C664" s="18"/>
    </row>
    <row r="665" ht="12.75">
      <c r="C665" s="18"/>
    </row>
    <row r="666" ht="12.75">
      <c r="C666" s="18"/>
    </row>
    <row r="667" ht="12.75">
      <c r="C667" s="18"/>
    </row>
    <row r="668" ht="12.75">
      <c r="C668" s="18"/>
    </row>
    <row r="669" ht="12.75">
      <c r="C669" s="18"/>
    </row>
    <row r="670" ht="12.75">
      <c r="C670" s="18"/>
    </row>
    <row r="671" ht="12.75">
      <c r="C671" s="18"/>
    </row>
    <row r="672" ht="12.75">
      <c r="C672" s="18"/>
    </row>
    <row r="673" ht="12.75">
      <c r="C673" s="18"/>
    </row>
    <row r="674" ht="12.75">
      <c r="C674" s="18"/>
    </row>
    <row r="675" ht="12.75">
      <c r="C675" s="18"/>
    </row>
    <row r="676" ht="12.75">
      <c r="C676" s="18"/>
    </row>
    <row r="677" ht="12.75">
      <c r="C677" s="18"/>
    </row>
    <row r="678" ht="12.75">
      <c r="C678" s="18"/>
    </row>
    <row r="679" ht="12.75">
      <c r="C679" s="18"/>
    </row>
    <row r="680" ht="12.75">
      <c r="C680" s="18"/>
    </row>
    <row r="681" ht="12.75">
      <c r="C681" s="18"/>
    </row>
    <row r="682" ht="12.75">
      <c r="C682" s="18"/>
    </row>
    <row r="683" ht="12.75">
      <c r="C683" s="18"/>
    </row>
    <row r="684" ht="12.75">
      <c r="C684" s="18"/>
    </row>
    <row r="685" ht="12.75">
      <c r="C685" s="18"/>
    </row>
    <row r="686" ht="12.75">
      <c r="C686" s="18"/>
    </row>
    <row r="687" ht="12.75">
      <c r="C687" s="18"/>
    </row>
    <row r="688" ht="12.75">
      <c r="C688" s="18"/>
    </row>
    <row r="689" ht="12.75">
      <c r="C689" s="18"/>
    </row>
    <row r="690" ht="12.75">
      <c r="C690" s="18"/>
    </row>
    <row r="691" ht="12.75">
      <c r="C691" s="18"/>
    </row>
    <row r="692" ht="12.75">
      <c r="C692" s="18"/>
    </row>
    <row r="693" ht="12.75">
      <c r="C693" s="18"/>
    </row>
    <row r="694" ht="12.75">
      <c r="C694" s="18"/>
    </row>
    <row r="695" ht="12.75">
      <c r="C695" s="18"/>
    </row>
    <row r="696" ht="12.75">
      <c r="C696" s="18"/>
    </row>
    <row r="697" ht="12.75">
      <c r="C697" s="18"/>
    </row>
    <row r="698" ht="12.75">
      <c r="C698" s="18"/>
    </row>
    <row r="699" ht="12.75">
      <c r="C699" s="18"/>
    </row>
    <row r="700" ht="12.75">
      <c r="C700" s="18"/>
    </row>
    <row r="701" ht="12.75">
      <c r="C701" s="18"/>
    </row>
    <row r="702" ht="12.75">
      <c r="C702" s="18"/>
    </row>
    <row r="703" ht="12.75">
      <c r="C703" s="18"/>
    </row>
    <row r="704" ht="12.75">
      <c r="C704" s="18"/>
    </row>
    <row r="705" ht="12.75">
      <c r="C705" s="18"/>
    </row>
    <row r="706" ht="12.75">
      <c r="C706" s="18"/>
    </row>
    <row r="707" ht="12.75">
      <c r="C707" s="18"/>
    </row>
    <row r="708" ht="12.75">
      <c r="C708" s="18"/>
    </row>
    <row r="709" ht="12.75">
      <c r="C709" s="18"/>
    </row>
    <row r="710" ht="12.75">
      <c r="C710" s="18"/>
    </row>
    <row r="711" ht="12.75">
      <c r="C711" s="18"/>
    </row>
    <row r="712" ht="12.75">
      <c r="C712" s="18"/>
    </row>
    <row r="713" ht="12.75">
      <c r="C713" s="18"/>
    </row>
    <row r="714" ht="12.75">
      <c r="C714" s="18"/>
    </row>
    <row r="715" ht="12.75">
      <c r="C715" s="18"/>
    </row>
    <row r="716" ht="12.75">
      <c r="C716" s="18"/>
    </row>
    <row r="717" ht="12.75">
      <c r="C717" s="18"/>
    </row>
    <row r="718" ht="12.75">
      <c r="C718" s="18"/>
    </row>
    <row r="719" ht="12.75">
      <c r="C719" s="18"/>
    </row>
    <row r="720" ht="12.75">
      <c r="C720" s="18"/>
    </row>
    <row r="721" ht="12.75">
      <c r="C721" s="18"/>
    </row>
    <row r="722" ht="12.75">
      <c r="C722" s="18"/>
    </row>
    <row r="723" ht="12.75">
      <c r="C723" s="18"/>
    </row>
    <row r="724" ht="12.75">
      <c r="C724" s="18"/>
    </row>
    <row r="725" ht="12.75">
      <c r="C725" s="18"/>
    </row>
    <row r="726" ht="12.75">
      <c r="C726" s="18"/>
    </row>
    <row r="727" ht="12.75">
      <c r="C727" s="18"/>
    </row>
    <row r="728" ht="12.75">
      <c r="C728" s="18"/>
    </row>
    <row r="729" ht="12.75">
      <c r="C729" s="18"/>
    </row>
    <row r="730" ht="12.75">
      <c r="C730" s="18"/>
    </row>
    <row r="731" ht="12.75">
      <c r="C731" s="18"/>
    </row>
    <row r="732" ht="12.75">
      <c r="C732" s="18"/>
    </row>
    <row r="733" ht="12.75">
      <c r="C733" s="18"/>
    </row>
    <row r="734" ht="12.75">
      <c r="C734" s="18"/>
    </row>
    <row r="735" ht="12.75">
      <c r="C735" s="18"/>
    </row>
    <row r="736" ht="12.75">
      <c r="C736" s="18"/>
    </row>
    <row r="737" ht="12.75">
      <c r="C737" s="18"/>
    </row>
    <row r="738" ht="12.75">
      <c r="C738" s="18"/>
    </row>
    <row r="739" ht="12.75">
      <c r="C739" s="18"/>
    </row>
    <row r="740" ht="12.75">
      <c r="C740" s="18"/>
    </row>
    <row r="741" ht="12.75">
      <c r="C741" s="18"/>
    </row>
    <row r="742" ht="12.75">
      <c r="C742" s="18"/>
    </row>
    <row r="743" ht="12.75">
      <c r="C743" s="18"/>
    </row>
    <row r="744" ht="12.75">
      <c r="C744" s="18"/>
    </row>
    <row r="745" ht="12.75">
      <c r="C745" s="18"/>
    </row>
    <row r="746" ht="12.75">
      <c r="C746" s="18"/>
    </row>
    <row r="747" ht="12.75">
      <c r="C747" s="18"/>
    </row>
    <row r="748" ht="12.75">
      <c r="C748" s="18"/>
    </row>
    <row r="749" ht="12.75">
      <c r="C749" s="18"/>
    </row>
    <row r="750" ht="12.75">
      <c r="C750" s="18"/>
    </row>
    <row r="751" ht="12.75">
      <c r="C751" s="18"/>
    </row>
    <row r="752" ht="12.75">
      <c r="C752" s="18"/>
    </row>
    <row r="753" ht="12.75">
      <c r="C753" s="18"/>
    </row>
    <row r="754" ht="12.75">
      <c r="C754" s="18"/>
    </row>
    <row r="755" ht="12.75">
      <c r="C755" s="18"/>
    </row>
    <row r="756" ht="12.75">
      <c r="C756" s="18"/>
    </row>
    <row r="757" ht="12.75">
      <c r="C757" s="18"/>
    </row>
    <row r="758" ht="12.75">
      <c r="C758" s="18"/>
    </row>
    <row r="759" ht="12.75">
      <c r="C759" s="18"/>
    </row>
    <row r="760" ht="12.75">
      <c r="C760" s="18"/>
    </row>
    <row r="761" ht="12.75">
      <c r="C761" s="18"/>
    </row>
    <row r="762" ht="12.75">
      <c r="C762" s="18"/>
    </row>
    <row r="763" ht="12.75">
      <c r="C763" s="18"/>
    </row>
    <row r="764" ht="12.75">
      <c r="C764" s="18"/>
    </row>
    <row r="765" ht="12.75">
      <c r="C765" s="18"/>
    </row>
    <row r="766" ht="12.75">
      <c r="C766" s="18"/>
    </row>
    <row r="767" ht="12.75">
      <c r="C767" s="18"/>
    </row>
    <row r="768" ht="12.75">
      <c r="C768" s="18"/>
    </row>
    <row r="769" ht="12.75">
      <c r="C769" s="18"/>
    </row>
    <row r="770" ht="12.75">
      <c r="C770" s="18"/>
    </row>
    <row r="771" ht="12.75">
      <c r="C771" s="18"/>
    </row>
    <row r="772" ht="12.75">
      <c r="C772" s="18"/>
    </row>
    <row r="773" ht="12.75">
      <c r="C773" s="18"/>
    </row>
    <row r="774" ht="12.75">
      <c r="C774" s="18"/>
    </row>
    <row r="775" ht="12.75">
      <c r="C775" s="18"/>
    </row>
    <row r="776" ht="12.75">
      <c r="C776" s="18"/>
    </row>
    <row r="777" ht="12.75">
      <c r="C777" s="18"/>
    </row>
    <row r="778" ht="12.75">
      <c r="C778" s="18"/>
    </row>
    <row r="779" ht="12.75">
      <c r="C779" s="18"/>
    </row>
    <row r="780" ht="12.75">
      <c r="C780" s="18"/>
    </row>
    <row r="781" ht="12.75">
      <c r="C781" s="18"/>
    </row>
    <row r="782" ht="12.75">
      <c r="C782" s="18"/>
    </row>
    <row r="783" ht="12.75">
      <c r="C783" s="18"/>
    </row>
    <row r="784" ht="12.75">
      <c r="C784" s="18"/>
    </row>
    <row r="785" ht="12.75">
      <c r="C785" s="18"/>
    </row>
    <row r="786" ht="12.75">
      <c r="C786" s="18"/>
    </row>
    <row r="787" ht="12.75">
      <c r="C787" s="18"/>
    </row>
    <row r="788" ht="12.75">
      <c r="C788" s="18"/>
    </row>
    <row r="789" ht="12.75">
      <c r="C789" s="18"/>
    </row>
    <row r="790" ht="12.75">
      <c r="C790" s="18"/>
    </row>
    <row r="791" ht="12.75">
      <c r="C791" s="18"/>
    </row>
    <row r="792" ht="12.75">
      <c r="C792" s="18"/>
    </row>
    <row r="793" ht="12.75">
      <c r="C793" s="18"/>
    </row>
    <row r="794" ht="12.75">
      <c r="C794" s="18"/>
    </row>
    <row r="795" ht="12.75">
      <c r="C795" s="18"/>
    </row>
    <row r="796" ht="12.75">
      <c r="C796" s="18"/>
    </row>
    <row r="797" ht="12.75">
      <c r="C797" s="18"/>
    </row>
    <row r="798" ht="12.75">
      <c r="C798" s="18"/>
    </row>
    <row r="799" ht="12.75">
      <c r="C799" s="18"/>
    </row>
    <row r="800" ht="12.75">
      <c r="C800" s="18"/>
    </row>
    <row r="801" ht="12.75">
      <c r="C801" s="18"/>
    </row>
    <row r="802" ht="12.75">
      <c r="C802" s="18"/>
    </row>
    <row r="803" ht="12.75">
      <c r="C803" s="18"/>
    </row>
    <row r="804" ht="12.75">
      <c r="C804" s="18"/>
    </row>
    <row r="805" ht="12.75">
      <c r="C805" s="18"/>
    </row>
    <row r="806" ht="12.75">
      <c r="C806" s="18"/>
    </row>
    <row r="807" ht="12.75">
      <c r="C807" s="18"/>
    </row>
    <row r="808" ht="12.75">
      <c r="C808" s="18"/>
    </row>
    <row r="809" ht="12.75">
      <c r="C809" s="18"/>
    </row>
    <row r="810" ht="12.75">
      <c r="C810" s="18"/>
    </row>
    <row r="811" ht="12.75">
      <c r="C811" s="18"/>
    </row>
    <row r="812" ht="12.75">
      <c r="C812" s="18"/>
    </row>
    <row r="813" ht="12.75">
      <c r="C813" s="18"/>
    </row>
    <row r="814" ht="12.75">
      <c r="C814" s="18"/>
    </row>
    <row r="815" ht="12.75">
      <c r="C815" s="18"/>
    </row>
    <row r="816" ht="12.75">
      <c r="C816" s="18"/>
    </row>
    <row r="817" ht="12.75">
      <c r="C817" s="18"/>
    </row>
    <row r="818" ht="12.75">
      <c r="C818" s="18"/>
    </row>
    <row r="819" ht="12.75">
      <c r="C819" s="18"/>
    </row>
    <row r="820" ht="12.75">
      <c r="C820" s="18"/>
    </row>
    <row r="821" ht="12.75">
      <c r="C821" s="18"/>
    </row>
    <row r="822" ht="12.75">
      <c r="C822" s="18"/>
    </row>
    <row r="823" ht="12.75">
      <c r="C823" s="18"/>
    </row>
    <row r="824" ht="12.75">
      <c r="C824" s="18"/>
    </row>
    <row r="825" ht="12.75">
      <c r="C825" s="18"/>
    </row>
    <row r="826" ht="12.75">
      <c r="C826" s="18"/>
    </row>
    <row r="827" ht="12.75">
      <c r="C827" s="18"/>
    </row>
    <row r="828" ht="12.75">
      <c r="C828" s="18"/>
    </row>
    <row r="829" ht="12.75">
      <c r="C829" s="18"/>
    </row>
    <row r="830" ht="12.75">
      <c r="C830" s="18"/>
    </row>
    <row r="831" ht="12.75">
      <c r="C831" s="18"/>
    </row>
    <row r="832" ht="12.75">
      <c r="C832" s="18"/>
    </row>
    <row r="833" ht="12.75">
      <c r="C833" s="18"/>
    </row>
    <row r="834" ht="12.75">
      <c r="C834" s="18"/>
    </row>
    <row r="835" ht="12.75">
      <c r="C835" s="18"/>
    </row>
    <row r="836" ht="12.75">
      <c r="C836" s="18"/>
    </row>
    <row r="837" ht="12.75">
      <c r="C837" s="18"/>
    </row>
    <row r="838" ht="12.75">
      <c r="C838" s="18"/>
    </row>
    <row r="839" ht="12.75">
      <c r="C839" s="18"/>
    </row>
    <row r="840" ht="12.75">
      <c r="C840" s="18"/>
    </row>
    <row r="841" ht="12.75">
      <c r="C841" s="18"/>
    </row>
    <row r="842" ht="12.75">
      <c r="C842" s="18"/>
    </row>
    <row r="843" ht="12.75">
      <c r="C843" s="18"/>
    </row>
    <row r="844" ht="12.75">
      <c r="C844" s="18"/>
    </row>
    <row r="845" ht="12.75">
      <c r="C845" s="18"/>
    </row>
    <row r="846" ht="12.75">
      <c r="C846" s="18"/>
    </row>
    <row r="847" ht="12.75">
      <c r="C847" s="18"/>
    </row>
    <row r="848" ht="12.75">
      <c r="C848" s="18"/>
    </row>
    <row r="849" ht="12.75">
      <c r="C849" s="18"/>
    </row>
    <row r="850" ht="12.75">
      <c r="C850" s="18"/>
    </row>
    <row r="851" ht="12.75">
      <c r="C851" s="18"/>
    </row>
    <row r="852" ht="12.75">
      <c r="C852" s="18"/>
    </row>
    <row r="853" ht="12.75">
      <c r="C853" s="18"/>
    </row>
    <row r="854" ht="12.75">
      <c r="C854" s="18"/>
    </row>
    <row r="855" ht="12.75">
      <c r="C855" s="18"/>
    </row>
    <row r="856" ht="12.75">
      <c r="C856" s="18"/>
    </row>
    <row r="857" ht="12.75">
      <c r="C857" s="18"/>
    </row>
    <row r="858" ht="12.75">
      <c r="C858" s="18"/>
    </row>
    <row r="859" ht="12.75">
      <c r="C859" s="18"/>
    </row>
    <row r="860" ht="12.75">
      <c r="C860" s="18"/>
    </row>
    <row r="861" ht="12.75">
      <c r="C861" s="18"/>
    </row>
    <row r="862" ht="12.75">
      <c r="C862" s="18"/>
    </row>
    <row r="863" ht="12.75">
      <c r="C863" s="18"/>
    </row>
    <row r="864" ht="12.75">
      <c r="C864" s="18"/>
    </row>
    <row r="865" ht="12.75">
      <c r="C865" s="18"/>
    </row>
    <row r="866" ht="12.75">
      <c r="C866" s="18"/>
    </row>
    <row r="867" ht="12.75">
      <c r="C867" s="18"/>
    </row>
    <row r="868" ht="12.75">
      <c r="C868" s="18"/>
    </row>
    <row r="869" ht="12.75">
      <c r="C869" s="18"/>
    </row>
    <row r="870" ht="12.75">
      <c r="C870" s="18"/>
    </row>
    <row r="871" ht="12.75">
      <c r="C871" s="18"/>
    </row>
    <row r="872" ht="12.75">
      <c r="C872" s="18"/>
    </row>
    <row r="873" ht="12.75">
      <c r="C873" s="18"/>
    </row>
    <row r="874" ht="12.75">
      <c r="C874" s="18"/>
    </row>
    <row r="875" ht="12.75">
      <c r="C875" s="18"/>
    </row>
    <row r="876" ht="12.75">
      <c r="C876" s="18"/>
    </row>
    <row r="877" ht="12.75">
      <c r="C877" s="18"/>
    </row>
    <row r="878" ht="12.75">
      <c r="C878" s="18"/>
    </row>
    <row r="879" ht="12.75">
      <c r="C879" s="18"/>
    </row>
    <row r="880" ht="12.75">
      <c r="C880" s="18"/>
    </row>
    <row r="881" ht="12.75">
      <c r="C881" s="18"/>
    </row>
    <row r="882" ht="12.75">
      <c r="C882" s="18"/>
    </row>
    <row r="883" ht="12.75">
      <c r="C883" s="18"/>
    </row>
    <row r="884" ht="12.75">
      <c r="C884" s="18"/>
    </row>
    <row r="885" ht="12.75">
      <c r="C885" s="18"/>
    </row>
    <row r="886" ht="12.75">
      <c r="C886" s="18"/>
    </row>
    <row r="887" ht="12.75">
      <c r="C887" s="18"/>
    </row>
    <row r="888" ht="12.75">
      <c r="C888" s="18"/>
    </row>
    <row r="889" ht="12.75">
      <c r="C889" s="18"/>
    </row>
    <row r="890" ht="12.75">
      <c r="C890" s="18"/>
    </row>
    <row r="891" ht="12.75">
      <c r="C891" s="18"/>
    </row>
    <row r="892" ht="12.75">
      <c r="C892" s="18"/>
    </row>
    <row r="893" ht="12.75">
      <c r="C893" s="18"/>
    </row>
    <row r="894" ht="12.75">
      <c r="C894" s="18"/>
    </row>
    <row r="895" ht="12.75">
      <c r="C895" s="18"/>
    </row>
    <row r="896" ht="12.75">
      <c r="C896" s="18"/>
    </row>
    <row r="897" ht="12.75">
      <c r="C897" s="18"/>
    </row>
    <row r="898" ht="12.75">
      <c r="C898" s="18"/>
    </row>
    <row r="899" ht="12.75">
      <c r="C899" s="18"/>
    </row>
    <row r="900" ht="12.75">
      <c r="C900" s="18"/>
    </row>
    <row r="901" ht="12.75">
      <c r="C901" s="18"/>
    </row>
    <row r="902" ht="12.75">
      <c r="C902" s="18"/>
    </row>
    <row r="903" ht="12.75">
      <c r="C903" s="18"/>
    </row>
    <row r="904" ht="12.75">
      <c r="C904" s="18"/>
    </row>
    <row r="905" ht="12.75">
      <c r="C905" s="18"/>
    </row>
    <row r="906" ht="12.75">
      <c r="C906" s="18"/>
    </row>
    <row r="907" ht="12.75">
      <c r="C907" s="18"/>
    </row>
    <row r="908" ht="12.75">
      <c r="C908" s="18"/>
    </row>
    <row r="909" ht="12.75">
      <c r="C909" s="18"/>
    </row>
    <row r="910" ht="12.75">
      <c r="C910" s="18"/>
    </row>
    <row r="911" ht="12.75">
      <c r="C911" s="18"/>
    </row>
    <row r="912" ht="12.75">
      <c r="C912" s="18"/>
    </row>
    <row r="913" ht="12.75">
      <c r="C913" s="18"/>
    </row>
    <row r="914" ht="12.75">
      <c r="C914" s="18"/>
    </row>
    <row r="915" ht="12.75">
      <c r="C915" s="18"/>
    </row>
    <row r="916" ht="12.75">
      <c r="C916" s="18"/>
    </row>
    <row r="917" ht="12.75">
      <c r="C917" s="18"/>
    </row>
    <row r="918" ht="12.75">
      <c r="C918" s="18"/>
    </row>
    <row r="919" ht="12.75">
      <c r="C919" s="18"/>
    </row>
    <row r="920" ht="12.75">
      <c r="C920" s="18"/>
    </row>
    <row r="921" ht="12.75">
      <c r="C921" s="18"/>
    </row>
    <row r="922" ht="12.75">
      <c r="C922" s="18"/>
    </row>
    <row r="923" ht="12.75">
      <c r="C923" s="18"/>
    </row>
    <row r="924" ht="12.75">
      <c r="C924" s="18"/>
    </row>
    <row r="925" ht="12.75">
      <c r="C925" s="18"/>
    </row>
    <row r="926" ht="12.75">
      <c r="C926" s="18"/>
    </row>
    <row r="927" ht="12.75">
      <c r="C927" s="18"/>
    </row>
    <row r="928" ht="12.75">
      <c r="C928" s="18"/>
    </row>
    <row r="929" ht="12.75">
      <c r="C929" s="18"/>
    </row>
    <row r="930" ht="12.75">
      <c r="C930" s="18"/>
    </row>
    <row r="931" ht="12.75">
      <c r="C931" s="18"/>
    </row>
    <row r="932" ht="12.75">
      <c r="C932" s="18"/>
    </row>
    <row r="933" ht="12.75">
      <c r="C933" s="18"/>
    </row>
    <row r="934" ht="12.75">
      <c r="C934" s="18"/>
    </row>
    <row r="935" ht="12.75">
      <c r="C935" s="18"/>
    </row>
    <row r="936" ht="12.75">
      <c r="C936" s="18"/>
    </row>
    <row r="937" ht="12.75">
      <c r="C937" s="18"/>
    </row>
    <row r="938" ht="12.75">
      <c r="C938" s="18"/>
    </row>
    <row r="939" ht="12.75">
      <c r="C939" s="18"/>
    </row>
    <row r="940" ht="12.75">
      <c r="C940" s="18"/>
    </row>
    <row r="941" ht="12.75">
      <c r="C941" s="18"/>
    </row>
    <row r="942" ht="12.75">
      <c r="C942" s="18"/>
    </row>
    <row r="943" ht="12.75">
      <c r="C943" s="18"/>
    </row>
    <row r="944" ht="12.75">
      <c r="C944" s="18"/>
    </row>
    <row r="945" ht="12.75">
      <c r="C945" s="18"/>
    </row>
    <row r="946" ht="12.75">
      <c r="C946" s="18"/>
    </row>
    <row r="947" ht="12.75">
      <c r="C947" s="18"/>
    </row>
    <row r="948" ht="12.75">
      <c r="C948" s="18"/>
    </row>
    <row r="949" ht="12.75">
      <c r="C949" s="18"/>
    </row>
    <row r="950" ht="12.75">
      <c r="C950" s="18"/>
    </row>
    <row r="951" ht="12.75">
      <c r="C951" s="18"/>
    </row>
    <row r="952" ht="12.75">
      <c r="C952" s="18"/>
    </row>
    <row r="953" ht="12.75">
      <c r="C953" s="18"/>
    </row>
    <row r="954" ht="12.75">
      <c r="C954" s="18"/>
    </row>
    <row r="955" ht="12.75">
      <c r="C955" s="18"/>
    </row>
    <row r="956" ht="12.75">
      <c r="C956" s="18"/>
    </row>
    <row r="957" ht="12.75">
      <c r="C957" s="18"/>
    </row>
    <row r="958" ht="12.75">
      <c r="C958" s="18"/>
    </row>
    <row r="959" ht="12.75">
      <c r="C959" s="18"/>
    </row>
    <row r="960" ht="12.75">
      <c r="C960" s="18"/>
    </row>
    <row r="961" ht="12.75">
      <c r="C961" s="18"/>
    </row>
    <row r="962" ht="12.75">
      <c r="C962" s="18"/>
    </row>
    <row r="963" ht="12.75">
      <c r="C963" s="18"/>
    </row>
    <row r="964" ht="12.75">
      <c r="C964" s="18"/>
    </row>
    <row r="965" ht="12.75">
      <c r="C965" s="18"/>
    </row>
    <row r="966" ht="12.75">
      <c r="C966" s="18"/>
    </row>
    <row r="967" ht="12.75">
      <c r="C967" s="18"/>
    </row>
    <row r="968" ht="12.75">
      <c r="C968" s="18"/>
    </row>
    <row r="969" ht="12.75">
      <c r="C969" s="18"/>
    </row>
    <row r="970" ht="12.75">
      <c r="C970" s="18"/>
    </row>
    <row r="971" ht="12.75">
      <c r="C971" s="18"/>
    </row>
    <row r="972" ht="12.75">
      <c r="C972" s="18"/>
    </row>
    <row r="973" ht="12.75">
      <c r="C973" s="18"/>
    </row>
    <row r="974" ht="12.75">
      <c r="C974" s="18"/>
    </row>
    <row r="975" ht="12.75">
      <c r="C975" s="18"/>
    </row>
    <row r="976" ht="12.75">
      <c r="C976" s="18"/>
    </row>
    <row r="977" ht="12.75">
      <c r="C977" s="18"/>
    </row>
    <row r="978" ht="12.75">
      <c r="C978" s="18"/>
    </row>
    <row r="979" ht="12.75">
      <c r="C979" s="18"/>
    </row>
    <row r="980" ht="12.75">
      <c r="C980" s="18"/>
    </row>
    <row r="981" ht="12.75">
      <c r="C981" s="18"/>
    </row>
    <row r="982" ht="12.75">
      <c r="C982" s="18"/>
    </row>
    <row r="983" ht="12.75">
      <c r="C983" s="18"/>
    </row>
    <row r="984" ht="12.75">
      <c r="C984" s="18"/>
    </row>
    <row r="985" ht="12.75">
      <c r="C985" s="18"/>
    </row>
    <row r="986" ht="12.75">
      <c r="C986" s="18"/>
    </row>
    <row r="987" ht="12.75">
      <c r="C987" s="18"/>
    </row>
    <row r="988" ht="12.75">
      <c r="C988" s="18"/>
    </row>
    <row r="989" ht="12.75">
      <c r="C989" s="18"/>
    </row>
    <row r="990" ht="12.75">
      <c r="C990" s="18"/>
    </row>
    <row r="991" ht="12.75">
      <c r="C991" s="18"/>
    </row>
    <row r="992" ht="12.75">
      <c r="C992" s="18"/>
    </row>
    <row r="993" ht="12.75">
      <c r="C993" s="18"/>
    </row>
    <row r="994" ht="12.75">
      <c r="C994" s="18"/>
    </row>
    <row r="995" ht="12.75">
      <c r="C995" s="18"/>
    </row>
    <row r="996" ht="12.75">
      <c r="C996" s="18"/>
    </row>
    <row r="997" ht="12.75">
      <c r="C997" s="18"/>
    </row>
    <row r="998" ht="12.75">
      <c r="C998" s="18"/>
    </row>
    <row r="999" ht="12.75">
      <c r="C999" s="18"/>
    </row>
    <row r="1000" ht="12.75">
      <c r="C1000" s="18"/>
    </row>
    <row r="1001" ht="12.75">
      <c r="C1001" s="18"/>
    </row>
    <row r="1002" ht="12.75">
      <c r="C1002" s="18"/>
    </row>
    <row r="1003" ht="12.75">
      <c r="C1003" s="18"/>
    </row>
    <row r="1004" ht="12.75">
      <c r="C1004" s="18"/>
    </row>
    <row r="1005" ht="12.75">
      <c r="C1005" s="18"/>
    </row>
    <row r="1006" ht="12.75">
      <c r="C1006" s="18"/>
    </row>
    <row r="1007" ht="12.75">
      <c r="C1007" s="18"/>
    </row>
    <row r="1008" ht="12.75">
      <c r="C1008" s="18"/>
    </row>
    <row r="1009" ht="12.75">
      <c r="C1009" s="18"/>
    </row>
    <row r="1010" ht="12.75">
      <c r="C1010" s="18"/>
    </row>
    <row r="1011" ht="12.75">
      <c r="C1011" s="18"/>
    </row>
    <row r="1012" ht="12.75">
      <c r="C1012" s="18"/>
    </row>
    <row r="1013" ht="12.75">
      <c r="C1013" s="18"/>
    </row>
    <row r="1014" ht="12.75">
      <c r="C1014" s="18"/>
    </row>
    <row r="1015" ht="12.75">
      <c r="C1015" s="18"/>
    </row>
    <row r="1016" ht="12.75">
      <c r="C1016" s="18"/>
    </row>
    <row r="1017" ht="12.75">
      <c r="C1017" s="18"/>
    </row>
    <row r="1018" ht="12.75">
      <c r="C1018" s="18"/>
    </row>
    <row r="1019" ht="12.75">
      <c r="C1019" s="18"/>
    </row>
    <row r="1020" ht="12.75">
      <c r="C1020" s="18"/>
    </row>
    <row r="1021" ht="12.75">
      <c r="C1021" s="18"/>
    </row>
    <row r="1022" ht="12.75">
      <c r="C1022" s="18"/>
    </row>
    <row r="1023" ht="12.75">
      <c r="C1023" s="18"/>
    </row>
    <row r="1024" ht="12.75">
      <c r="C1024" s="18"/>
    </row>
    <row r="1025" ht="12.75">
      <c r="C1025" s="18"/>
    </row>
    <row r="1026" ht="12.75">
      <c r="C1026" s="18"/>
    </row>
    <row r="1027" ht="12.75">
      <c r="C1027" s="18"/>
    </row>
    <row r="1028" ht="12.75">
      <c r="C1028" s="18"/>
    </row>
    <row r="1029" ht="12.75">
      <c r="C1029" s="18"/>
    </row>
    <row r="1030" ht="12.75">
      <c r="C1030" s="18"/>
    </row>
    <row r="1031" ht="12.75">
      <c r="C1031" s="18"/>
    </row>
    <row r="1032" ht="12.75">
      <c r="C1032" s="18"/>
    </row>
    <row r="1033" ht="12.75">
      <c r="C1033" s="18"/>
    </row>
    <row r="1034" ht="12.75">
      <c r="C1034" s="18"/>
    </row>
    <row r="1035" ht="12.75">
      <c r="C1035" s="18"/>
    </row>
    <row r="1036" ht="12.75">
      <c r="C1036" s="18"/>
    </row>
    <row r="1037" ht="12.75">
      <c r="C1037" s="18"/>
    </row>
    <row r="1038" ht="12.75">
      <c r="C1038" s="18"/>
    </row>
    <row r="1039" ht="12.75">
      <c r="C1039" s="18"/>
    </row>
    <row r="1040" ht="12.75">
      <c r="C1040" s="18"/>
    </row>
    <row r="1041" ht="12.75">
      <c r="C1041" s="18"/>
    </row>
    <row r="1042" ht="12.75">
      <c r="C1042" s="18"/>
    </row>
    <row r="1043" ht="12.75">
      <c r="C1043" s="18"/>
    </row>
    <row r="1044" ht="12.75">
      <c r="C1044" s="18"/>
    </row>
    <row r="1045" ht="12.75">
      <c r="C1045" s="18"/>
    </row>
    <row r="1046" ht="12.75">
      <c r="C1046" s="18"/>
    </row>
    <row r="1047" ht="12.75">
      <c r="C1047" s="18"/>
    </row>
    <row r="1048" ht="12.75">
      <c r="C1048" s="18"/>
    </row>
    <row r="1049" ht="12.75">
      <c r="C1049" s="18"/>
    </row>
    <row r="1050" ht="12.75">
      <c r="C1050" s="18"/>
    </row>
    <row r="1051" ht="12.75">
      <c r="C1051" s="18"/>
    </row>
    <row r="1052" ht="12.75">
      <c r="C1052" s="18"/>
    </row>
    <row r="1053" ht="12.75">
      <c r="C1053" s="18"/>
    </row>
    <row r="1054" ht="12.75">
      <c r="C1054" s="18"/>
    </row>
    <row r="1055" ht="12.75">
      <c r="C1055" s="18"/>
    </row>
    <row r="1056" ht="12.75">
      <c r="C1056" s="18"/>
    </row>
    <row r="1057" ht="12.75">
      <c r="C1057" s="18"/>
    </row>
    <row r="1058" ht="12.75">
      <c r="C1058" s="18"/>
    </row>
    <row r="1059" ht="12.75">
      <c r="C1059" s="18"/>
    </row>
    <row r="1060" ht="12.75">
      <c r="C1060" s="18"/>
    </row>
    <row r="1061" ht="12.75">
      <c r="C1061" s="18"/>
    </row>
    <row r="1062" ht="12.75">
      <c r="C1062" s="18"/>
    </row>
    <row r="1063" ht="12.75">
      <c r="C1063" s="18"/>
    </row>
    <row r="1064" ht="12.75">
      <c r="C1064" s="18"/>
    </row>
    <row r="1065" ht="12.75">
      <c r="C1065" s="18"/>
    </row>
    <row r="1066" ht="12.75">
      <c r="C1066" s="18"/>
    </row>
    <row r="1067" ht="12.75">
      <c r="C1067" s="18"/>
    </row>
    <row r="1068" ht="12.75">
      <c r="C1068" s="18"/>
    </row>
    <row r="1069" ht="12.75">
      <c r="C1069" s="18"/>
    </row>
    <row r="1070" ht="12.75">
      <c r="C1070" s="18"/>
    </row>
    <row r="1071" ht="12.75">
      <c r="C1071" s="18"/>
    </row>
    <row r="1072" ht="12.75">
      <c r="C1072" s="18"/>
    </row>
    <row r="1073" ht="12.75">
      <c r="C1073" s="18"/>
    </row>
    <row r="1074" ht="12.75">
      <c r="C1074" s="18"/>
    </row>
    <row r="1075" ht="12.75">
      <c r="C1075" s="18"/>
    </row>
    <row r="1076" ht="12.75">
      <c r="C1076" s="18"/>
    </row>
    <row r="1077" ht="12.75">
      <c r="C1077" s="18"/>
    </row>
    <row r="1078" ht="12.75">
      <c r="C1078" s="18"/>
    </row>
    <row r="1079" ht="12.75">
      <c r="C1079" s="18"/>
    </row>
    <row r="1080" ht="12.75">
      <c r="C1080" s="18"/>
    </row>
    <row r="1081" ht="12.75">
      <c r="C1081" s="18"/>
    </row>
    <row r="1082" ht="12.75">
      <c r="C1082" s="18"/>
    </row>
    <row r="1083" ht="12.75">
      <c r="C1083" s="18"/>
    </row>
    <row r="1084" ht="12.75">
      <c r="C1084" s="18"/>
    </row>
    <row r="1085" ht="12.75">
      <c r="C1085" s="18"/>
    </row>
    <row r="1086" ht="12.75">
      <c r="C1086" s="18"/>
    </row>
    <row r="1087" ht="12.75">
      <c r="C1087" s="18"/>
    </row>
    <row r="1088" ht="12.75">
      <c r="C1088" s="18"/>
    </row>
    <row r="1089" ht="12.75">
      <c r="C1089" s="18"/>
    </row>
    <row r="1090" ht="12.75">
      <c r="C1090" s="18"/>
    </row>
    <row r="1091" ht="12.75">
      <c r="C1091" s="18"/>
    </row>
    <row r="1092" ht="12.75">
      <c r="C1092" s="18"/>
    </row>
    <row r="1093" ht="12.75">
      <c r="C1093" s="18"/>
    </row>
    <row r="1094" ht="12.75">
      <c r="C1094" s="18"/>
    </row>
    <row r="1095" ht="12.75">
      <c r="C1095" s="18"/>
    </row>
    <row r="1096" ht="12.75">
      <c r="C1096" s="18"/>
    </row>
    <row r="1097" ht="12.75">
      <c r="C1097" s="18"/>
    </row>
    <row r="1098" ht="12.75">
      <c r="C1098" s="18"/>
    </row>
    <row r="1099" ht="12.75">
      <c r="C1099" s="18"/>
    </row>
    <row r="1100" ht="12.75">
      <c r="C1100" s="18"/>
    </row>
    <row r="1101" ht="12.75">
      <c r="C1101" s="18"/>
    </row>
    <row r="1102" ht="12.75">
      <c r="C1102" s="18"/>
    </row>
    <row r="1103" ht="12.75">
      <c r="C1103" s="18"/>
    </row>
    <row r="1104" ht="12.75">
      <c r="C1104" s="18"/>
    </row>
    <row r="1105" ht="12.75">
      <c r="C1105" s="18"/>
    </row>
    <row r="1106" ht="12.75">
      <c r="C1106" s="18"/>
    </row>
    <row r="1107" ht="12.75">
      <c r="C1107" s="18"/>
    </row>
    <row r="1108" ht="12.75">
      <c r="C1108" s="18"/>
    </row>
    <row r="1109" ht="12.75">
      <c r="C1109" s="18"/>
    </row>
    <row r="1110" ht="12.75">
      <c r="C1110" s="18"/>
    </row>
    <row r="1111" ht="12.75">
      <c r="C1111" s="18"/>
    </row>
    <row r="1112" ht="12.75">
      <c r="C1112" s="18"/>
    </row>
    <row r="1113" ht="12.75">
      <c r="C1113" s="18"/>
    </row>
    <row r="1114" ht="12.75">
      <c r="C1114" s="18"/>
    </row>
    <row r="1115" ht="12.75">
      <c r="C1115" s="18"/>
    </row>
    <row r="1116" ht="12.75">
      <c r="C1116" s="18"/>
    </row>
    <row r="1117" ht="12.75">
      <c r="C1117" s="18"/>
    </row>
    <row r="1118" ht="12.75">
      <c r="C1118" s="18"/>
    </row>
    <row r="1119" ht="12.75">
      <c r="C1119" s="18"/>
    </row>
    <row r="1120" ht="12.75">
      <c r="C1120" s="18"/>
    </row>
    <row r="1121" ht="12.75">
      <c r="C1121" s="18"/>
    </row>
    <row r="1122" ht="12.75">
      <c r="C1122" s="18"/>
    </row>
    <row r="1123" ht="12.75">
      <c r="C1123" s="18"/>
    </row>
    <row r="1124" ht="12.75">
      <c r="C1124" s="18"/>
    </row>
    <row r="1125" ht="12.75">
      <c r="C1125" s="18"/>
    </row>
    <row r="1126" ht="12.75">
      <c r="C1126" s="18"/>
    </row>
    <row r="1127" ht="12.75">
      <c r="C1127" s="18"/>
    </row>
    <row r="1128" ht="12.75">
      <c r="C1128" s="18"/>
    </row>
    <row r="1129" ht="12.75">
      <c r="C1129" s="18"/>
    </row>
    <row r="1130" ht="12.75">
      <c r="C1130" s="18"/>
    </row>
    <row r="1131" ht="12.75">
      <c r="C1131" s="18"/>
    </row>
    <row r="1132" ht="12.75">
      <c r="C1132" s="18"/>
    </row>
    <row r="1133" ht="12.75">
      <c r="C1133" s="18"/>
    </row>
    <row r="1134" ht="12.75">
      <c r="C1134" s="18"/>
    </row>
    <row r="1135" ht="12.75">
      <c r="C1135" s="18"/>
    </row>
    <row r="1136" ht="12.75">
      <c r="C1136" s="18"/>
    </row>
    <row r="1137" ht="12.75">
      <c r="C1137" s="18"/>
    </row>
    <row r="1138" ht="12.75">
      <c r="C1138" s="18"/>
    </row>
    <row r="1139" ht="12.75">
      <c r="C1139" s="18"/>
    </row>
    <row r="1140" ht="12.75">
      <c r="C1140" s="18"/>
    </row>
    <row r="1141" ht="12.75">
      <c r="C1141" s="18"/>
    </row>
    <row r="1142" ht="12.75">
      <c r="C1142" s="18"/>
    </row>
    <row r="1143" ht="12.75">
      <c r="C1143" s="18"/>
    </row>
    <row r="1144" ht="12.75">
      <c r="C1144" s="18"/>
    </row>
    <row r="1145" ht="12.75">
      <c r="C1145" s="18"/>
    </row>
    <row r="1146" ht="12.75">
      <c r="C1146" s="18"/>
    </row>
    <row r="1147" ht="12.75">
      <c r="C1147" s="18"/>
    </row>
    <row r="1148" ht="12.75">
      <c r="C1148" s="18"/>
    </row>
    <row r="1149" ht="12.75">
      <c r="C1149" s="18"/>
    </row>
    <row r="1150" ht="12.75">
      <c r="C1150" s="18"/>
    </row>
    <row r="1151" ht="12.75">
      <c r="C1151" s="18"/>
    </row>
    <row r="1152" ht="12.75">
      <c r="C1152" s="18"/>
    </row>
    <row r="1153" ht="12.75">
      <c r="C1153" s="18"/>
    </row>
    <row r="1154" ht="12.75">
      <c r="C1154" s="18"/>
    </row>
    <row r="1155" ht="12.75">
      <c r="C1155" s="18"/>
    </row>
    <row r="1156" ht="12.75">
      <c r="C1156" s="18"/>
    </row>
    <row r="1157" ht="12.75">
      <c r="C1157" s="18"/>
    </row>
    <row r="1158" ht="12.75">
      <c r="C1158" s="18"/>
    </row>
    <row r="1159" ht="12.75">
      <c r="C1159" s="18"/>
    </row>
    <row r="1160" ht="12.75">
      <c r="C1160" s="18"/>
    </row>
    <row r="1161" ht="12.75">
      <c r="C1161" s="18"/>
    </row>
    <row r="1162" ht="12.75">
      <c r="C1162" s="18"/>
    </row>
    <row r="1163" ht="12.75">
      <c r="C1163" s="18"/>
    </row>
    <row r="1164" ht="12.75">
      <c r="C1164" s="18"/>
    </row>
    <row r="1165" ht="12.75">
      <c r="C1165" s="18"/>
    </row>
    <row r="1166" ht="12.75">
      <c r="C1166" s="18"/>
    </row>
    <row r="1167" ht="12.75">
      <c r="C1167" s="18"/>
    </row>
    <row r="1168" ht="12.75">
      <c r="C1168" s="18"/>
    </row>
    <row r="1169" ht="12.75">
      <c r="C1169" s="18"/>
    </row>
    <row r="1170" ht="12.75">
      <c r="C1170" s="18"/>
    </row>
    <row r="1171" ht="12.75">
      <c r="C1171" s="18"/>
    </row>
    <row r="1172" ht="12.75">
      <c r="C1172" s="18"/>
    </row>
    <row r="1173" ht="12.75">
      <c r="C1173" s="18"/>
    </row>
    <row r="1174" ht="12.75">
      <c r="C1174" s="18"/>
    </row>
    <row r="1175" ht="12.75">
      <c r="C1175" s="18"/>
    </row>
    <row r="1176" ht="12.75">
      <c r="C1176" s="18"/>
    </row>
    <row r="1177" ht="12.75">
      <c r="C1177" s="18"/>
    </row>
    <row r="1178" ht="12.75">
      <c r="C1178" s="18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  <row r="1464" ht="12.75">
      <c r="C1464" s="18"/>
    </row>
    <row r="1465" ht="12.75">
      <c r="C1465" s="18"/>
    </row>
    <row r="1466" ht="12.75">
      <c r="C1466" s="18"/>
    </row>
    <row r="1467" ht="12.75">
      <c r="C1467" s="18"/>
    </row>
    <row r="1468" ht="12.75">
      <c r="C1468" s="18"/>
    </row>
    <row r="1469" ht="12.75">
      <c r="C1469" s="18"/>
    </row>
    <row r="1470" ht="12.75">
      <c r="C1470" s="18"/>
    </row>
    <row r="1471" ht="12.75">
      <c r="C1471" s="18"/>
    </row>
    <row r="1472" ht="12.75">
      <c r="C1472" s="18"/>
    </row>
    <row r="1473" ht="12.75">
      <c r="C1473" s="18"/>
    </row>
    <row r="1474" ht="12.75">
      <c r="C1474" s="18"/>
    </row>
    <row r="1475" ht="12.75">
      <c r="C1475" s="18"/>
    </row>
    <row r="1476" ht="12.75">
      <c r="C1476" s="18"/>
    </row>
    <row r="1477" ht="12.75">
      <c r="C1477" s="18"/>
    </row>
    <row r="1478" ht="12.75">
      <c r="C1478" s="18"/>
    </row>
    <row r="1479" ht="12.75">
      <c r="C1479" s="18"/>
    </row>
    <row r="1480" ht="12.75">
      <c r="C1480" s="18"/>
    </row>
    <row r="1481" ht="12.75">
      <c r="C1481" s="18"/>
    </row>
    <row r="1482" ht="12.75">
      <c r="C1482" s="18"/>
    </row>
    <row r="1483" ht="12.75">
      <c r="C1483" s="18"/>
    </row>
    <row r="1484" ht="12.75">
      <c r="C1484" s="18"/>
    </row>
    <row r="1485" ht="12.75">
      <c r="C1485" s="18"/>
    </row>
    <row r="1486" ht="12.75">
      <c r="C1486" s="18"/>
    </row>
    <row r="1487" ht="12.75">
      <c r="C1487" s="18"/>
    </row>
    <row r="1488" ht="12.75">
      <c r="C1488" s="18"/>
    </row>
    <row r="1489" ht="12.75">
      <c r="C1489" s="18"/>
    </row>
    <row r="1490" ht="12.75">
      <c r="C1490" s="18"/>
    </row>
    <row r="1491" ht="12.75">
      <c r="C1491" s="18"/>
    </row>
    <row r="1492" ht="12.75">
      <c r="C1492" s="18"/>
    </row>
    <row r="1493" ht="12.75">
      <c r="C1493" s="18"/>
    </row>
    <row r="1494" ht="12.75">
      <c r="C1494" s="18"/>
    </row>
    <row r="1495" ht="12.75">
      <c r="C1495" s="18"/>
    </row>
    <row r="1496" ht="12.75">
      <c r="C1496" s="18"/>
    </row>
    <row r="1497" ht="12.75">
      <c r="C1497" s="18"/>
    </row>
    <row r="1498" ht="12.75">
      <c r="C1498" s="18"/>
    </row>
    <row r="1499" ht="12.75">
      <c r="C1499" s="18"/>
    </row>
    <row r="1500" ht="12.75">
      <c r="C1500" s="18"/>
    </row>
    <row r="1501" ht="12.75">
      <c r="C1501" s="18"/>
    </row>
    <row r="1502" ht="12.75">
      <c r="C1502" s="18"/>
    </row>
    <row r="1503" ht="12.75">
      <c r="C1503" s="18"/>
    </row>
    <row r="1504" ht="12.75">
      <c r="C1504" s="18"/>
    </row>
    <row r="1505" ht="12.75">
      <c r="C1505" s="18"/>
    </row>
    <row r="1506" ht="12.75">
      <c r="C1506" s="18"/>
    </row>
    <row r="1507" ht="12.75">
      <c r="C1507" s="18"/>
    </row>
    <row r="1508" ht="12.75">
      <c r="C1508" s="18"/>
    </row>
    <row r="1509" ht="12.75">
      <c r="C1509" s="18"/>
    </row>
    <row r="1510" ht="12.75">
      <c r="C1510" s="18"/>
    </row>
    <row r="1511" ht="12.75">
      <c r="C1511" s="18"/>
    </row>
    <row r="1512" ht="12.75">
      <c r="C1512" s="18"/>
    </row>
    <row r="1513" ht="12.75">
      <c r="C1513" s="18"/>
    </row>
    <row r="1514" ht="12.75">
      <c r="C1514" s="18"/>
    </row>
    <row r="1515" ht="12.75">
      <c r="C1515" s="18"/>
    </row>
    <row r="1516" ht="12.75">
      <c r="C1516" s="18"/>
    </row>
    <row r="1517" ht="12.75">
      <c r="C1517" s="18"/>
    </row>
    <row r="1518" ht="12.75">
      <c r="C1518" s="18"/>
    </row>
    <row r="1519" ht="12.75">
      <c r="C1519" s="18"/>
    </row>
    <row r="1520" ht="12.75">
      <c r="C1520" s="18"/>
    </row>
    <row r="1521" ht="12.75">
      <c r="C1521" s="18"/>
    </row>
    <row r="1522" ht="12.75">
      <c r="C1522" s="18"/>
    </row>
    <row r="1523" ht="12.75">
      <c r="C1523" s="18"/>
    </row>
    <row r="1524" ht="12.75">
      <c r="C1524" s="18"/>
    </row>
    <row r="1525" ht="12.75">
      <c r="C1525" s="18"/>
    </row>
    <row r="1526" ht="12.75">
      <c r="C1526" s="18"/>
    </row>
    <row r="1527" ht="12.75">
      <c r="C1527" s="18"/>
    </row>
    <row r="1528" ht="12.75">
      <c r="C1528" s="18"/>
    </row>
    <row r="1529" ht="12.75">
      <c r="C1529" s="18"/>
    </row>
    <row r="1530" ht="12.75">
      <c r="C1530" s="18"/>
    </row>
    <row r="1531" ht="12.75">
      <c r="C1531" s="18"/>
    </row>
    <row r="1532" ht="12.75">
      <c r="C1532" s="18"/>
    </row>
    <row r="1533" ht="12.75">
      <c r="C1533" s="18"/>
    </row>
    <row r="1534" ht="12.75">
      <c r="C1534" s="18"/>
    </row>
    <row r="1535" ht="12.75">
      <c r="C1535" s="18"/>
    </row>
    <row r="1536" ht="12.75">
      <c r="C1536" s="18"/>
    </row>
    <row r="1537" ht="12.75">
      <c r="C1537" s="18"/>
    </row>
    <row r="1538" ht="12.75">
      <c r="C1538" s="18"/>
    </row>
    <row r="1539" ht="12.75">
      <c r="C1539" s="18"/>
    </row>
    <row r="1540" ht="12.75">
      <c r="C1540" s="18"/>
    </row>
    <row r="1541" ht="12.75">
      <c r="C1541" s="18"/>
    </row>
    <row r="1542" ht="12.75">
      <c r="C1542" s="18"/>
    </row>
    <row r="1543" ht="12.75">
      <c r="C1543" s="18"/>
    </row>
    <row r="1544" ht="12.75">
      <c r="C1544" s="18"/>
    </row>
    <row r="1545" ht="12.75">
      <c r="C1545" s="18"/>
    </row>
    <row r="1546" ht="12.75">
      <c r="C1546" s="18"/>
    </row>
    <row r="1547" ht="12.75">
      <c r="C1547" s="18"/>
    </row>
    <row r="1548" ht="12.75">
      <c r="C1548" s="18"/>
    </row>
    <row r="1549" ht="12.75">
      <c r="C1549" s="18"/>
    </row>
    <row r="1550" ht="12.75">
      <c r="C1550" s="18"/>
    </row>
    <row r="1551" ht="12.75">
      <c r="C1551" s="18"/>
    </row>
    <row r="1552" ht="12.75">
      <c r="C1552" s="18"/>
    </row>
    <row r="1553" ht="12.75">
      <c r="C1553" s="18"/>
    </row>
    <row r="1554" ht="12.75">
      <c r="C1554" s="18"/>
    </row>
    <row r="1555" ht="12.75">
      <c r="C1555" s="18"/>
    </row>
    <row r="1556" ht="12.75">
      <c r="C1556" s="18"/>
    </row>
    <row r="1557" ht="12.75">
      <c r="C1557" s="18"/>
    </row>
    <row r="1558" ht="12.75">
      <c r="C1558" s="18"/>
    </row>
    <row r="1559" ht="12.75">
      <c r="C1559" s="18"/>
    </row>
    <row r="1560" ht="12.75">
      <c r="C1560" s="18"/>
    </row>
    <row r="1561" ht="12.75">
      <c r="C1561" s="18"/>
    </row>
    <row r="1562" ht="12.75">
      <c r="C1562" s="18"/>
    </row>
    <row r="1563" ht="12.75">
      <c r="C1563" s="18"/>
    </row>
    <row r="1564" ht="12.75">
      <c r="C1564" s="18"/>
    </row>
    <row r="1565" ht="12.75">
      <c r="C1565" s="18"/>
    </row>
    <row r="1566" ht="12.75">
      <c r="C1566" s="18"/>
    </row>
    <row r="1567" ht="12.75">
      <c r="C1567" s="18"/>
    </row>
    <row r="1568" ht="12.75">
      <c r="C1568" s="18"/>
    </row>
    <row r="1569" ht="12.75">
      <c r="C1569" s="18"/>
    </row>
    <row r="1570" ht="12.75">
      <c r="C1570" s="18"/>
    </row>
    <row r="1571" ht="12.75">
      <c r="C1571" s="18"/>
    </row>
    <row r="1572" ht="12.75">
      <c r="C1572" s="18"/>
    </row>
    <row r="1573" ht="12.75">
      <c r="C1573" s="18"/>
    </row>
    <row r="1574" ht="12.75">
      <c r="C1574" s="18"/>
    </row>
    <row r="1575" ht="12.75">
      <c r="C1575" s="18"/>
    </row>
    <row r="1576" ht="12.75">
      <c r="C1576" s="18"/>
    </row>
    <row r="1577" ht="12.75">
      <c r="C1577" s="18"/>
    </row>
    <row r="1578" ht="12.75">
      <c r="C1578" s="18"/>
    </row>
    <row r="1579" ht="12.75">
      <c r="C1579" s="18"/>
    </row>
    <row r="1580" ht="12.75">
      <c r="C1580" s="18"/>
    </row>
    <row r="1581" ht="12.75">
      <c r="C1581" s="18"/>
    </row>
    <row r="1582" ht="12.75">
      <c r="C1582" s="18"/>
    </row>
    <row r="1583" ht="12.75">
      <c r="C1583" s="18"/>
    </row>
    <row r="1584" ht="12.75">
      <c r="C1584" s="18"/>
    </row>
    <row r="1585" ht="12.75">
      <c r="C1585" s="18"/>
    </row>
    <row r="1586" ht="12.75">
      <c r="C1586" s="18"/>
    </row>
    <row r="1587" ht="12.75">
      <c r="C1587" s="18"/>
    </row>
    <row r="1588" ht="12.75">
      <c r="C1588" s="18"/>
    </row>
    <row r="1589" ht="12.75">
      <c r="C1589" s="18"/>
    </row>
    <row r="1590" ht="12.75">
      <c r="C1590" s="18"/>
    </row>
    <row r="1591" ht="12.75">
      <c r="C1591" s="18"/>
    </row>
    <row r="1592" ht="12.75">
      <c r="C1592" s="18"/>
    </row>
    <row r="1593" ht="12.75">
      <c r="C1593" s="18"/>
    </row>
    <row r="1594" ht="12.75">
      <c r="C1594" s="18"/>
    </row>
    <row r="1595" ht="12.75">
      <c r="C1595" s="18"/>
    </row>
    <row r="1596" ht="12.75">
      <c r="C1596" s="18"/>
    </row>
    <row r="1597" ht="12.75">
      <c r="C1597" s="18"/>
    </row>
    <row r="1598" ht="12.75">
      <c r="C1598" s="18"/>
    </row>
    <row r="1599" ht="12.75">
      <c r="C1599" s="18"/>
    </row>
    <row r="1600" ht="12.75">
      <c r="C1600" s="18"/>
    </row>
    <row r="1601" ht="12.75">
      <c r="C1601" s="18"/>
    </row>
    <row r="1602" ht="12.75">
      <c r="C1602" s="18"/>
    </row>
    <row r="1603" ht="12.75">
      <c r="C1603" s="18"/>
    </row>
    <row r="1604" ht="12.75">
      <c r="C1604" s="18"/>
    </row>
    <row r="1605" ht="12.75">
      <c r="C1605" s="18"/>
    </row>
    <row r="1606" ht="12.75">
      <c r="C1606" s="18"/>
    </row>
    <row r="1607" ht="12.75">
      <c r="C1607" s="18"/>
    </row>
    <row r="1608" ht="12.75">
      <c r="C1608" s="18"/>
    </row>
    <row r="1609" ht="12.75">
      <c r="C1609" s="18"/>
    </row>
    <row r="1610" ht="12.75">
      <c r="C1610" s="18"/>
    </row>
    <row r="1611" ht="12.75">
      <c r="C1611" s="18"/>
    </row>
    <row r="1612" ht="12.75">
      <c r="C1612" s="18"/>
    </row>
    <row r="1613" ht="12.75">
      <c r="C1613" s="18"/>
    </row>
    <row r="1614" ht="12.75">
      <c r="C1614" s="18"/>
    </row>
    <row r="1615" ht="12.75">
      <c r="C1615" s="18"/>
    </row>
    <row r="1616" ht="12.75">
      <c r="C1616" s="18"/>
    </row>
    <row r="1617" ht="12.75">
      <c r="C1617" s="18"/>
    </row>
    <row r="1618" ht="12.75">
      <c r="C1618" s="18"/>
    </row>
    <row r="1619" ht="12.75">
      <c r="C1619" s="18"/>
    </row>
    <row r="1620" ht="12.75">
      <c r="C1620" s="18"/>
    </row>
    <row r="1621" ht="12.75">
      <c r="C1621" s="18"/>
    </row>
    <row r="1622" ht="12.75">
      <c r="C1622" s="18"/>
    </row>
    <row r="1623" ht="12.75">
      <c r="C1623" s="18"/>
    </row>
    <row r="1624" ht="12.75">
      <c r="C1624" s="18"/>
    </row>
    <row r="1625" ht="12.75">
      <c r="C1625" s="18"/>
    </row>
    <row r="1626" ht="12.75">
      <c r="C1626" s="18"/>
    </row>
    <row r="1627" ht="12.75">
      <c r="C1627" s="18"/>
    </row>
    <row r="1628" ht="12.75">
      <c r="C1628" s="18"/>
    </row>
    <row r="1629" ht="12.75">
      <c r="C1629" s="18"/>
    </row>
    <row r="1630" ht="12.75">
      <c r="C1630" s="18"/>
    </row>
    <row r="1631" ht="12.75">
      <c r="C1631" s="18"/>
    </row>
    <row r="1632" ht="12.75">
      <c r="C1632" s="18"/>
    </row>
    <row r="1633" ht="12.75">
      <c r="C1633" s="18"/>
    </row>
    <row r="1634" ht="12.75">
      <c r="C1634" s="18"/>
    </row>
    <row r="1635" ht="12.75">
      <c r="C1635" s="18"/>
    </row>
    <row r="1636" ht="12.75">
      <c r="C1636" s="18"/>
    </row>
    <row r="1637" ht="12.75">
      <c r="C1637" s="18"/>
    </row>
    <row r="1638" ht="12.75">
      <c r="C1638" s="18"/>
    </row>
    <row r="1639" ht="12.75">
      <c r="C1639" s="18"/>
    </row>
    <row r="1640" ht="12.75">
      <c r="C1640" s="18"/>
    </row>
    <row r="1641" ht="12.75">
      <c r="C1641" s="18"/>
    </row>
    <row r="1642" ht="12.75">
      <c r="C1642" s="18"/>
    </row>
    <row r="1643" ht="12.75">
      <c r="C1643" s="18"/>
    </row>
    <row r="1644" ht="12.75">
      <c r="C1644" s="18"/>
    </row>
    <row r="1645" ht="12.75">
      <c r="C1645" s="18"/>
    </row>
    <row r="1646" ht="12.75">
      <c r="C1646" s="18"/>
    </row>
    <row r="1647" ht="12.75">
      <c r="C1647" s="18"/>
    </row>
    <row r="1648" ht="12.75">
      <c r="C1648" s="18"/>
    </row>
    <row r="1649" ht="12.75">
      <c r="C1649" s="18"/>
    </row>
    <row r="1650" ht="12.75">
      <c r="C1650" s="18"/>
    </row>
    <row r="1651" ht="12.75">
      <c r="C1651" s="18"/>
    </row>
    <row r="1652" ht="12.75">
      <c r="C1652" s="18"/>
    </row>
    <row r="1653" ht="12.75">
      <c r="C1653" s="18"/>
    </row>
    <row r="1654" ht="12.75">
      <c r="C1654" s="18"/>
    </row>
    <row r="1655" ht="12.75">
      <c r="C1655" s="18"/>
    </row>
    <row r="1656" ht="12.75">
      <c r="C1656" s="18"/>
    </row>
    <row r="1657" ht="12.75">
      <c r="C1657" s="18"/>
    </row>
    <row r="1658" ht="12.75">
      <c r="C1658" s="18"/>
    </row>
    <row r="1659" ht="12.75">
      <c r="C1659" s="18"/>
    </row>
    <row r="1660" ht="12.75">
      <c r="C1660" s="18"/>
    </row>
    <row r="1661" ht="12.75">
      <c r="C1661" s="18"/>
    </row>
    <row r="1662" ht="12.75">
      <c r="C1662" s="18"/>
    </row>
    <row r="1663" ht="12.75">
      <c r="C1663" s="18"/>
    </row>
    <row r="1664" ht="12.75">
      <c r="C1664" s="18"/>
    </row>
    <row r="1665" ht="12.75">
      <c r="C1665" s="18"/>
    </row>
    <row r="1666" ht="12.75">
      <c r="C1666" s="18"/>
    </row>
    <row r="1667" ht="12.75">
      <c r="C1667" s="18"/>
    </row>
    <row r="1668" ht="12.75">
      <c r="C1668" s="18"/>
    </row>
    <row r="1669" ht="12.75">
      <c r="C1669" s="18"/>
    </row>
    <row r="1670" ht="12.75">
      <c r="C1670" s="18"/>
    </row>
    <row r="1671" ht="12.75">
      <c r="C1671" s="18"/>
    </row>
    <row r="1672" ht="12.75">
      <c r="C1672" s="18"/>
    </row>
    <row r="1673" ht="12.75">
      <c r="C1673" s="18"/>
    </row>
    <row r="1674" ht="12.75">
      <c r="C1674" s="18"/>
    </row>
    <row r="1675" ht="12.75">
      <c r="C1675" s="18"/>
    </row>
    <row r="1676" ht="12.75">
      <c r="C1676" s="18"/>
    </row>
    <row r="1677" ht="12.75">
      <c r="C1677" s="18"/>
    </row>
    <row r="1678" ht="12.75">
      <c r="C1678" s="18"/>
    </row>
    <row r="1679" ht="12.75">
      <c r="C1679" s="18"/>
    </row>
    <row r="1680" ht="12.75">
      <c r="C1680" s="18"/>
    </row>
    <row r="1681" ht="12.75">
      <c r="C1681" s="18"/>
    </row>
    <row r="1682" ht="12.75">
      <c r="C1682" s="18"/>
    </row>
    <row r="1683" ht="12.75">
      <c r="C1683" s="18"/>
    </row>
    <row r="1684" ht="12.75">
      <c r="C1684" s="18"/>
    </row>
    <row r="1685" ht="12.75">
      <c r="C1685" s="18"/>
    </row>
    <row r="1686" ht="12.75">
      <c r="C1686" s="18"/>
    </row>
    <row r="1687" ht="12.75">
      <c r="C1687" s="18"/>
    </row>
    <row r="1688" ht="12.75">
      <c r="C1688" s="18"/>
    </row>
    <row r="1689" ht="12.75">
      <c r="C1689" s="18"/>
    </row>
    <row r="1690" ht="12.75">
      <c r="C1690" s="18"/>
    </row>
    <row r="1691" ht="12.75">
      <c r="C1691" s="18"/>
    </row>
    <row r="1692" ht="12.75">
      <c r="C1692" s="18"/>
    </row>
    <row r="1693" ht="12.75">
      <c r="C1693" s="18"/>
    </row>
    <row r="1694" ht="12.75">
      <c r="C1694" s="18"/>
    </row>
    <row r="1695" ht="12.75">
      <c r="C1695" s="18"/>
    </row>
    <row r="1696" ht="12.75">
      <c r="C1696" s="18"/>
    </row>
    <row r="1697" ht="12.75">
      <c r="C1697" s="18"/>
    </row>
    <row r="1698" ht="12.75">
      <c r="C1698" s="18"/>
    </row>
    <row r="1699" ht="12.75">
      <c r="C1699" s="18"/>
    </row>
    <row r="1700" ht="12.75">
      <c r="C1700" s="18"/>
    </row>
    <row r="1701" ht="12.75">
      <c r="C1701" s="18"/>
    </row>
    <row r="1702" ht="12.75">
      <c r="C1702" s="18"/>
    </row>
    <row r="1703" ht="12.75">
      <c r="C1703" s="18"/>
    </row>
    <row r="1704" ht="12.75">
      <c r="C1704" s="18"/>
    </row>
    <row r="1705" ht="12.75">
      <c r="C1705" s="18"/>
    </row>
    <row r="1706" ht="12.75">
      <c r="C1706" s="18"/>
    </row>
    <row r="1707" ht="12.75">
      <c r="C1707" s="18"/>
    </row>
    <row r="1708" ht="12.75">
      <c r="C1708" s="18"/>
    </row>
    <row r="1709" ht="12.75">
      <c r="C1709" s="18"/>
    </row>
    <row r="1710" ht="12.75">
      <c r="C1710" s="18"/>
    </row>
    <row r="1711" ht="12.75">
      <c r="C1711" s="18"/>
    </row>
    <row r="1712" ht="12.75">
      <c r="C1712" s="18"/>
    </row>
    <row r="1713" ht="12.75">
      <c r="C1713" s="18"/>
    </row>
    <row r="1714" ht="12.75">
      <c r="C1714" s="18"/>
    </row>
    <row r="1715" ht="12.75">
      <c r="C1715" s="18"/>
    </row>
    <row r="1716" ht="12.75">
      <c r="C1716" s="18"/>
    </row>
    <row r="1717" ht="12.75">
      <c r="C1717" s="18"/>
    </row>
    <row r="1718" ht="12.75">
      <c r="C1718" s="18"/>
    </row>
    <row r="1719" ht="12.75">
      <c r="C1719" s="18"/>
    </row>
    <row r="1720" ht="12.75">
      <c r="C1720" s="18"/>
    </row>
    <row r="1721" ht="12.75">
      <c r="C1721" s="18"/>
    </row>
    <row r="1722" ht="12.75">
      <c r="C1722" s="18"/>
    </row>
    <row r="1723" ht="12.75">
      <c r="C1723" s="18"/>
    </row>
    <row r="1724" ht="12.75">
      <c r="C1724" s="18"/>
    </row>
    <row r="1725" ht="12.75">
      <c r="C1725" s="18"/>
    </row>
    <row r="1726" ht="12.75">
      <c r="C1726" s="18"/>
    </row>
    <row r="1727" ht="12.75">
      <c r="C1727" s="18"/>
    </row>
    <row r="1728" ht="12.75">
      <c r="C1728" s="18"/>
    </row>
    <row r="1729" ht="12.75">
      <c r="C1729" s="18"/>
    </row>
    <row r="1730" ht="12.75">
      <c r="C1730" s="18"/>
    </row>
    <row r="1731" ht="12.75">
      <c r="C1731" s="18"/>
    </row>
    <row r="1732" ht="12.75">
      <c r="C1732" s="18"/>
    </row>
    <row r="1733" ht="12.75">
      <c r="C1733" s="18"/>
    </row>
    <row r="1734" ht="12.75">
      <c r="C1734" s="18"/>
    </row>
    <row r="1735" ht="12.75">
      <c r="C1735" s="18"/>
    </row>
    <row r="1736" ht="12.75">
      <c r="C1736" s="18"/>
    </row>
    <row r="1737" ht="12.75">
      <c r="C1737" s="18"/>
    </row>
    <row r="1738" ht="12.75">
      <c r="C1738" s="18"/>
    </row>
    <row r="1739" ht="12.75">
      <c r="C1739" s="18"/>
    </row>
    <row r="1740" ht="12.75">
      <c r="C1740" s="18"/>
    </row>
    <row r="1741" ht="12.75">
      <c r="C1741" s="18"/>
    </row>
    <row r="1742" ht="12.75">
      <c r="C1742" s="18"/>
    </row>
    <row r="1743" ht="12.75">
      <c r="C1743" s="18"/>
    </row>
    <row r="1744" ht="12.75">
      <c r="C1744" s="18"/>
    </row>
    <row r="1745" ht="12.75">
      <c r="C1745" s="18"/>
    </row>
    <row r="1746" ht="12.75">
      <c r="C1746" s="18"/>
    </row>
    <row r="1747" ht="12.75">
      <c r="C1747" s="18"/>
    </row>
    <row r="1748" ht="12.75">
      <c r="C1748" s="18"/>
    </row>
    <row r="1749" ht="12.75">
      <c r="C1749" s="18"/>
    </row>
    <row r="1750" ht="12.75">
      <c r="C1750" s="18"/>
    </row>
    <row r="1751" ht="12.75">
      <c r="C1751" s="18"/>
    </row>
    <row r="1752" ht="12.75">
      <c r="C1752" s="18"/>
    </row>
    <row r="1753" ht="12.75">
      <c r="C1753" s="18"/>
    </row>
    <row r="1754" ht="12.75">
      <c r="C1754" s="18"/>
    </row>
    <row r="1755" ht="12.75">
      <c r="C1755" s="18"/>
    </row>
    <row r="1756" ht="12.75">
      <c r="C1756" s="18"/>
    </row>
    <row r="1757" ht="12.75">
      <c r="C1757" s="18"/>
    </row>
    <row r="1758" ht="12.75">
      <c r="C1758" s="18"/>
    </row>
    <row r="1759" ht="12.75">
      <c r="C1759" s="18"/>
    </row>
    <row r="1760" ht="12.75">
      <c r="C1760" s="18"/>
    </row>
    <row r="1761" ht="12.75">
      <c r="C1761" s="18"/>
    </row>
    <row r="1762" ht="12.75">
      <c r="C1762" s="18"/>
    </row>
    <row r="1763" ht="12.75">
      <c r="C1763" s="18"/>
    </row>
    <row r="1764" ht="12.75">
      <c r="C1764" s="18"/>
    </row>
    <row r="1765" ht="12.75">
      <c r="C1765" s="18"/>
    </row>
    <row r="1766" ht="12.75">
      <c r="C1766" s="18"/>
    </row>
    <row r="1767" ht="12.75">
      <c r="C1767" s="18"/>
    </row>
    <row r="1768" ht="12.75">
      <c r="C1768" s="18"/>
    </row>
    <row r="1769" ht="12.75">
      <c r="C1769" s="18"/>
    </row>
    <row r="1770" ht="12.75">
      <c r="C1770" s="18"/>
    </row>
    <row r="1771" ht="12.75">
      <c r="C1771" s="18"/>
    </row>
    <row r="1772" ht="12.75">
      <c r="C1772" s="18"/>
    </row>
    <row r="1773" ht="12.75">
      <c r="C1773" s="18"/>
    </row>
    <row r="1774" ht="12.75">
      <c r="C1774" s="18"/>
    </row>
    <row r="1775" ht="12.75">
      <c r="C1775" s="18"/>
    </row>
    <row r="1776" ht="12.75">
      <c r="C1776" s="18"/>
    </row>
    <row r="1777" ht="12.75">
      <c r="C1777" s="18"/>
    </row>
    <row r="1778" ht="12.75">
      <c r="C1778" s="18"/>
    </row>
    <row r="1779" ht="12.75">
      <c r="C1779" s="18"/>
    </row>
    <row r="1780" ht="12.75">
      <c r="C1780" s="18"/>
    </row>
    <row r="1781" ht="12.75">
      <c r="C1781" s="18"/>
    </row>
    <row r="1782" ht="12.75">
      <c r="C1782" s="18"/>
    </row>
    <row r="1783" ht="12.75">
      <c r="C1783" s="18"/>
    </row>
    <row r="1784" ht="12.75">
      <c r="C1784" s="18"/>
    </row>
    <row r="1785" ht="12.75">
      <c r="C1785" s="18"/>
    </row>
    <row r="1786" ht="12.75">
      <c r="C1786" s="18"/>
    </row>
    <row r="1787" ht="12.75">
      <c r="C1787" s="18"/>
    </row>
    <row r="1788" ht="12.75">
      <c r="C1788" s="18"/>
    </row>
    <row r="1789" ht="12.75">
      <c r="C1789" s="18"/>
    </row>
    <row r="1790" ht="12.75">
      <c r="C1790" s="18"/>
    </row>
    <row r="1791" ht="12.75">
      <c r="C1791" s="18"/>
    </row>
    <row r="1792" ht="12.75">
      <c r="C1792" s="18"/>
    </row>
    <row r="1793" ht="12.75">
      <c r="C1793" s="18"/>
    </row>
    <row r="1794" ht="12.75">
      <c r="C1794" s="18"/>
    </row>
    <row r="1795" ht="12.75">
      <c r="C1795" s="18"/>
    </row>
    <row r="1796" ht="12.75">
      <c r="C1796" s="18"/>
    </row>
    <row r="1797" ht="12.75">
      <c r="C1797" s="18"/>
    </row>
    <row r="1798" ht="12.75">
      <c r="C1798" s="18"/>
    </row>
    <row r="1799" ht="12.75">
      <c r="C1799" s="18"/>
    </row>
    <row r="1800" ht="12.75">
      <c r="C1800" s="18"/>
    </row>
    <row r="1801" ht="12.75">
      <c r="C1801" s="18"/>
    </row>
    <row r="1802" ht="12.75">
      <c r="C1802" s="18"/>
    </row>
    <row r="1803" ht="12.75">
      <c r="C1803" s="18"/>
    </row>
    <row r="1804" ht="12.75">
      <c r="C1804" s="18"/>
    </row>
    <row r="1805" ht="12.75">
      <c r="C1805" s="18"/>
    </row>
    <row r="1806" ht="12.75">
      <c r="C1806" s="18"/>
    </row>
    <row r="1807" ht="12.75">
      <c r="C1807" s="18"/>
    </row>
    <row r="1808" ht="12.75">
      <c r="C1808" s="18"/>
    </row>
    <row r="1809" ht="12.75">
      <c r="C1809" s="18"/>
    </row>
    <row r="1810" ht="12.75">
      <c r="C1810" s="18"/>
    </row>
    <row r="1811" ht="12.75">
      <c r="C1811" s="18"/>
    </row>
    <row r="1812" ht="12.75">
      <c r="C1812" s="18"/>
    </row>
    <row r="1813" ht="12.75">
      <c r="C1813" s="18"/>
    </row>
    <row r="1814" ht="12.75">
      <c r="C1814" s="18"/>
    </row>
    <row r="1815" ht="12.75">
      <c r="C1815" s="18"/>
    </row>
    <row r="1816" ht="12.75">
      <c r="C1816" s="18"/>
    </row>
    <row r="1817" ht="12.75">
      <c r="C1817" s="18"/>
    </row>
    <row r="1818" ht="12.75">
      <c r="C1818" s="18"/>
    </row>
    <row r="1819" ht="12.75">
      <c r="C1819" s="18"/>
    </row>
    <row r="1820" ht="12.75">
      <c r="C1820" s="18"/>
    </row>
    <row r="1821" ht="12.75">
      <c r="C1821" s="18"/>
    </row>
    <row r="1822" ht="12.75">
      <c r="C1822" s="18"/>
    </row>
    <row r="1823" ht="12.75">
      <c r="C1823" s="18"/>
    </row>
    <row r="1824" ht="12.75">
      <c r="C1824" s="18"/>
    </row>
    <row r="1825" ht="12.75">
      <c r="C1825" s="18"/>
    </row>
    <row r="1826" ht="12.75">
      <c r="C1826" s="18"/>
    </row>
    <row r="1827" ht="12.75">
      <c r="C1827" s="18"/>
    </row>
    <row r="1828" ht="12.75">
      <c r="C1828" s="18"/>
    </row>
    <row r="1829" ht="12.75">
      <c r="C1829" s="18"/>
    </row>
    <row r="1830" ht="12.75">
      <c r="C1830" s="18"/>
    </row>
    <row r="1831" ht="12.75">
      <c r="C1831" s="18"/>
    </row>
    <row r="1832" ht="12.75">
      <c r="C1832" s="18"/>
    </row>
    <row r="1833" ht="12.75">
      <c r="C1833" s="18"/>
    </row>
    <row r="1834" ht="12.75">
      <c r="C1834" s="18"/>
    </row>
    <row r="1835" ht="12.75">
      <c r="C1835" s="18"/>
    </row>
    <row r="1836" ht="12.75">
      <c r="C1836" s="18"/>
    </row>
    <row r="1837" ht="12.75">
      <c r="C1837" s="18"/>
    </row>
    <row r="1838" ht="12.75">
      <c r="C1838" s="18"/>
    </row>
    <row r="1839" ht="12.75">
      <c r="C1839" s="18"/>
    </row>
    <row r="1840" ht="12.75">
      <c r="C1840" s="18"/>
    </row>
    <row r="1841" ht="12.75">
      <c r="C1841" s="18"/>
    </row>
    <row r="1842" ht="12.75">
      <c r="C1842" s="18"/>
    </row>
    <row r="1843" ht="12.75">
      <c r="C1843" s="18"/>
    </row>
    <row r="1844" ht="12.75">
      <c r="C1844" s="18"/>
    </row>
    <row r="1845" ht="12.75">
      <c r="C1845" s="18"/>
    </row>
    <row r="1846" ht="12.75">
      <c r="C1846" s="18"/>
    </row>
    <row r="1847" ht="12.75">
      <c r="C1847" s="18"/>
    </row>
    <row r="1848" ht="12.75">
      <c r="C1848" s="18"/>
    </row>
    <row r="1849" ht="12.75">
      <c r="C1849" s="18"/>
    </row>
    <row r="1850" ht="12.75">
      <c r="C1850" s="18"/>
    </row>
    <row r="1851" ht="12.75">
      <c r="C1851" s="18"/>
    </row>
    <row r="1852" ht="12.75">
      <c r="C1852" s="18"/>
    </row>
    <row r="1853" ht="12.75">
      <c r="C1853" s="18"/>
    </row>
    <row r="1854" ht="12.75">
      <c r="C1854" s="18"/>
    </row>
    <row r="1855" ht="12.75">
      <c r="C1855" s="18"/>
    </row>
    <row r="1856" ht="12.75">
      <c r="C1856" s="18"/>
    </row>
    <row r="1857" ht="12.75">
      <c r="C1857" s="18"/>
    </row>
    <row r="1858" ht="12.75">
      <c r="C1858" s="18"/>
    </row>
    <row r="1859" ht="12.75">
      <c r="C1859" s="18"/>
    </row>
    <row r="1860" ht="12.75">
      <c r="C1860" s="18"/>
    </row>
    <row r="1861" ht="12.75">
      <c r="C1861" s="18"/>
    </row>
    <row r="1862" ht="12.75">
      <c r="C1862" s="18"/>
    </row>
    <row r="1863" ht="12.75">
      <c r="C1863" s="18"/>
    </row>
    <row r="1864" ht="12.75">
      <c r="C1864" s="18"/>
    </row>
    <row r="1865" ht="12.75">
      <c r="C1865" s="18"/>
    </row>
    <row r="1866" ht="12.75">
      <c r="C1866" s="18"/>
    </row>
    <row r="1867" ht="12.75">
      <c r="C1867" s="18"/>
    </row>
    <row r="1868" ht="12.75">
      <c r="C1868" s="18"/>
    </row>
    <row r="1869" ht="12.75">
      <c r="C1869" s="18"/>
    </row>
    <row r="1870" ht="12.75">
      <c r="C1870" s="18"/>
    </row>
    <row r="1871" ht="12.75">
      <c r="C1871" s="18"/>
    </row>
    <row r="1872" ht="12.75">
      <c r="C1872" s="18"/>
    </row>
    <row r="1873" ht="12.75">
      <c r="C1873" s="18"/>
    </row>
    <row r="1874" ht="12.75">
      <c r="C1874" s="18"/>
    </row>
    <row r="1875" ht="12.75">
      <c r="C1875" s="18"/>
    </row>
    <row r="1876" ht="12.75">
      <c r="C1876" s="18"/>
    </row>
    <row r="1877" ht="12.75">
      <c r="C1877" s="18"/>
    </row>
    <row r="1878" ht="12.75">
      <c r="C1878" s="18"/>
    </row>
    <row r="1879" ht="12.75">
      <c r="C1879" s="18"/>
    </row>
    <row r="1880" ht="12.75">
      <c r="C1880" s="18"/>
    </row>
    <row r="1881" ht="12.75">
      <c r="C1881" s="18"/>
    </row>
    <row r="1882" ht="12.75">
      <c r="C1882" s="18"/>
    </row>
    <row r="1883" ht="12.75">
      <c r="C1883" s="18"/>
    </row>
    <row r="1884" ht="12.75">
      <c r="C1884" s="18"/>
    </row>
    <row r="1885" ht="12.75">
      <c r="C1885" s="18"/>
    </row>
    <row r="1886" ht="12.75">
      <c r="C1886" s="18"/>
    </row>
    <row r="1887" ht="12.75">
      <c r="C1887" s="18"/>
    </row>
    <row r="1888" ht="12.75">
      <c r="C1888" s="18"/>
    </row>
    <row r="1889" ht="12.75">
      <c r="C1889" s="18"/>
    </row>
    <row r="1890" ht="12.75">
      <c r="C1890" s="18"/>
    </row>
    <row r="1891" ht="12.75">
      <c r="C1891" s="18"/>
    </row>
    <row r="1892" ht="12.75">
      <c r="C1892" s="18"/>
    </row>
    <row r="1893" ht="12.75">
      <c r="C1893" s="18"/>
    </row>
    <row r="1894" ht="12.75">
      <c r="C1894" s="18"/>
    </row>
    <row r="1895" ht="12.75">
      <c r="C1895" s="18"/>
    </row>
    <row r="1896" ht="12.75">
      <c r="C1896" s="18"/>
    </row>
    <row r="1897" ht="12.75">
      <c r="C1897" s="18"/>
    </row>
    <row r="1898" ht="12.75">
      <c r="C1898" s="18"/>
    </row>
    <row r="1899" ht="12.75">
      <c r="C1899" s="18"/>
    </row>
    <row r="1900" ht="12.75">
      <c r="C1900" s="18"/>
    </row>
    <row r="1901" ht="12.75">
      <c r="C1901" s="18"/>
    </row>
    <row r="1902" ht="12.75">
      <c r="C1902" s="18"/>
    </row>
    <row r="1903" ht="12.75">
      <c r="C1903" s="18"/>
    </row>
    <row r="1904" ht="12.75">
      <c r="C1904" s="18"/>
    </row>
    <row r="1905" ht="12.75">
      <c r="C1905" s="18"/>
    </row>
    <row r="1906" ht="12.75">
      <c r="C1906" s="18"/>
    </row>
    <row r="1907" ht="12.75">
      <c r="C1907" s="18"/>
    </row>
    <row r="1908" ht="12.75">
      <c r="C1908" s="18"/>
    </row>
    <row r="1909" ht="12.75">
      <c r="C1909" s="18"/>
    </row>
    <row r="1910" ht="12.75">
      <c r="C1910" s="18"/>
    </row>
    <row r="1911" ht="12.75">
      <c r="C1911" s="18"/>
    </row>
    <row r="1912" ht="12.75">
      <c r="C1912" s="18"/>
    </row>
    <row r="1913" ht="12.75">
      <c r="C1913" s="18"/>
    </row>
    <row r="1914" ht="12.75">
      <c r="C1914" s="18"/>
    </row>
    <row r="1915" ht="12.75">
      <c r="C1915" s="18"/>
    </row>
    <row r="1916" ht="12.75">
      <c r="C1916" s="18"/>
    </row>
    <row r="1917" ht="12.75">
      <c r="C1917" s="18"/>
    </row>
    <row r="1918" ht="12.75">
      <c r="C1918" s="18"/>
    </row>
    <row r="1919" ht="12.75">
      <c r="C1919" s="18"/>
    </row>
    <row r="1920" ht="12.75">
      <c r="C1920" s="18"/>
    </row>
    <row r="1921" ht="12.75">
      <c r="C1921" s="18"/>
    </row>
    <row r="1922" ht="12.75">
      <c r="C1922" s="18"/>
    </row>
    <row r="1923" ht="12.75">
      <c r="C1923" s="18"/>
    </row>
    <row r="1924" ht="12.75">
      <c r="C1924" s="18"/>
    </row>
    <row r="1925" ht="12.75">
      <c r="C1925" s="18"/>
    </row>
    <row r="1926" ht="12.75">
      <c r="C1926" s="18"/>
    </row>
    <row r="1927" ht="12.75">
      <c r="C1927" s="18"/>
    </row>
    <row r="1928" ht="12.75">
      <c r="C1928" s="18"/>
    </row>
    <row r="1929" ht="12.75">
      <c r="C1929" s="18"/>
    </row>
    <row r="1930" ht="12.75">
      <c r="C1930" s="18"/>
    </row>
    <row r="1931" ht="12.75">
      <c r="C1931" s="18"/>
    </row>
    <row r="1932" ht="12.75">
      <c r="C1932" s="18"/>
    </row>
    <row r="1933" ht="12.75">
      <c r="C1933" s="18"/>
    </row>
    <row r="1934" ht="12.75">
      <c r="C1934" s="18"/>
    </row>
    <row r="1935" ht="12.75">
      <c r="C1935" s="18"/>
    </row>
    <row r="1936" ht="12.75">
      <c r="C1936" s="18"/>
    </row>
    <row r="1937" ht="12.75">
      <c r="C1937" s="18"/>
    </row>
    <row r="1938" ht="12.75">
      <c r="C1938" s="18"/>
    </row>
    <row r="1939" ht="12.75">
      <c r="C1939" s="18"/>
    </row>
    <row r="1940" ht="12.75">
      <c r="C1940" s="18"/>
    </row>
    <row r="1941" ht="12.75">
      <c r="C1941" s="18"/>
    </row>
    <row r="1942" ht="12.75">
      <c r="C1942" s="18"/>
    </row>
    <row r="1943" ht="12.75">
      <c r="C1943" s="18"/>
    </row>
    <row r="1944" ht="12.75">
      <c r="C1944" s="18"/>
    </row>
    <row r="1945" ht="12.75">
      <c r="C1945" s="18"/>
    </row>
    <row r="1946" ht="12.75">
      <c r="C1946" s="18"/>
    </row>
    <row r="1947" ht="12.75">
      <c r="C1947" s="18"/>
    </row>
    <row r="1948" ht="12.75">
      <c r="C1948" s="18"/>
    </row>
    <row r="1949" ht="12.75">
      <c r="C1949" s="18"/>
    </row>
    <row r="1950" ht="12.75">
      <c r="C1950" s="18"/>
    </row>
    <row r="1951" ht="12.75">
      <c r="C1951" s="18"/>
    </row>
    <row r="1952" ht="12.75">
      <c r="C1952" s="18"/>
    </row>
    <row r="1953" ht="12.75">
      <c r="C1953" s="18"/>
    </row>
    <row r="1954" ht="12.75">
      <c r="C1954" s="18"/>
    </row>
    <row r="1955" ht="12.75">
      <c r="C1955" s="18"/>
    </row>
    <row r="1956" ht="12.75">
      <c r="C1956" s="18"/>
    </row>
    <row r="1957" ht="12.75">
      <c r="C1957" s="18"/>
    </row>
    <row r="1958" ht="12.75">
      <c r="C1958" s="18"/>
    </row>
    <row r="1959" ht="12.75">
      <c r="C1959" s="18"/>
    </row>
    <row r="1960" ht="12.75">
      <c r="C1960" s="18"/>
    </row>
    <row r="1961" ht="12.75">
      <c r="C1961" s="18"/>
    </row>
    <row r="1962" ht="12.75">
      <c r="C1962" s="18"/>
    </row>
    <row r="1963" ht="12.75">
      <c r="C1963" s="18"/>
    </row>
    <row r="1964" ht="12.75">
      <c r="C1964" s="18"/>
    </row>
    <row r="1965" ht="12.75">
      <c r="C1965" s="18"/>
    </row>
    <row r="1966" ht="12.75">
      <c r="C1966" s="18"/>
    </row>
    <row r="1967" ht="12.75">
      <c r="C1967" s="18"/>
    </row>
    <row r="1968" ht="12.75">
      <c r="C1968" s="18"/>
    </row>
    <row r="1969" ht="12.75">
      <c r="C1969" s="18"/>
    </row>
    <row r="1970" ht="12.75">
      <c r="C1970" s="18"/>
    </row>
    <row r="1971" ht="12.75">
      <c r="C1971" s="18"/>
    </row>
    <row r="1972" ht="12.75">
      <c r="C1972" s="18"/>
    </row>
    <row r="1973" ht="12.75">
      <c r="C1973" s="18"/>
    </row>
    <row r="1974" ht="12.75">
      <c r="C1974" s="18"/>
    </row>
    <row r="1975" ht="12.75">
      <c r="C1975" s="18"/>
    </row>
    <row r="1976" ht="12.75">
      <c r="C1976" s="18"/>
    </row>
    <row r="1977" ht="12.75">
      <c r="C1977" s="18"/>
    </row>
    <row r="1978" ht="12.75">
      <c r="C1978" s="18"/>
    </row>
    <row r="1979" ht="12.75">
      <c r="C1979" s="18"/>
    </row>
    <row r="1980" ht="12.75">
      <c r="C1980" s="18"/>
    </row>
    <row r="1981" ht="12.75">
      <c r="C1981" s="18"/>
    </row>
    <row r="1982" ht="12.75">
      <c r="C1982" s="18"/>
    </row>
    <row r="1983" ht="12.75">
      <c r="C1983" s="18"/>
    </row>
    <row r="1984" ht="12.75">
      <c r="C1984" s="18"/>
    </row>
    <row r="1985" ht="12.75">
      <c r="C1985" s="18"/>
    </row>
    <row r="1986" ht="12.75">
      <c r="C1986" s="18"/>
    </row>
    <row r="1987" ht="12.75">
      <c r="C1987" s="18"/>
    </row>
    <row r="1988" ht="12.75">
      <c r="C1988" s="18"/>
    </row>
    <row r="1989" ht="12.75">
      <c r="C1989" s="18"/>
    </row>
    <row r="1990" ht="12.75">
      <c r="C1990" s="18"/>
    </row>
    <row r="1991" ht="12.75">
      <c r="C1991" s="18"/>
    </row>
    <row r="1992" ht="12.75">
      <c r="C1992" s="18"/>
    </row>
    <row r="1993" ht="12.75">
      <c r="C1993" s="18"/>
    </row>
    <row r="1994" ht="12.75">
      <c r="C1994" s="18"/>
    </row>
    <row r="1995" ht="12.75">
      <c r="C1995" s="18"/>
    </row>
    <row r="1996" ht="12.75">
      <c r="C1996" s="18"/>
    </row>
    <row r="1997" ht="12.75">
      <c r="C1997" s="18"/>
    </row>
    <row r="1998" ht="12.75">
      <c r="C1998" s="18"/>
    </row>
    <row r="1999" ht="12.75">
      <c r="C1999" s="18"/>
    </row>
    <row r="2000" ht="12.75">
      <c r="C2000" s="18"/>
    </row>
    <row r="2001" ht="12.75">
      <c r="C2001" s="18"/>
    </row>
    <row r="2002" ht="12.75">
      <c r="C2002" s="18"/>
    </row>
    <row r="2003" ht="12.75">
      <c r="C2003" s="18"/>
    </row>
    <row r="2004" ht="12.75">
      <c r="C2004" s="18"/>
    </row>
    <row r="2005" ht="12.75">
      <c r="C2005" s="18"/>
    </row>
    <row r="2006" ht="12.75">
      <c r="C2006" s="18"/>
    </row>
    <row r="2007" ht="12.75">
      <c r="C2007" s="18"/>
    </row>
    <row r="2008" ht="12.75">
      <c r="C2008" s="18"/>
    </row>
    <row r="2009" ht="12.75">
      <c r="C2009" s="18"/>
    </row>
    <row r="2010" ht="12.75">
      <c r="C2010" s="18"/>
    </row>
    <row r="2011" ht="12.75">
      <c r="C2011" s="18"/>
    </row>
    <row r="2012" ht="12.75">
      <c r="C2012" s="18"/>
    </row>
    <row r="2013" ht="12.75">
      <c r="C2013" s="18"/>
    </row>
    <row r="2014" ht="12.75">
      <c r="C2014" s="18"/>
    </row>
    <row r="2015" ht="12.75">
      <c r="C2015" s="18"/>
    </row>
    <row r="2016" ht="12.75">
      <c r="C2016" s="18"/>
    </row>
    <row r="2017" ht="12.75">
      <c r="C2017" s="18"/>
    </row>
    <row r="2018" ht="12.75">
      <c r="C2018" s="18"/>
    </row>
    <row r="2019" ht="12.75">
      <c r="C2019" s="18"/>
    </row>
    <row r="2020" ht="12.75">
      <c r="C2020" s="18"/>
    </row>
    <row r="2021" ht="12.75">
      <c r="C2021" s="18"/>
    </row>
    <row r="2022" ht="12.75">
      <c r="C2022" s="18"/>
    </row>
    <row r="2023" ht="12.75">
      <c r="C2023" s="18"/>
    </row>
    <row r="2024" ht="12.75">
      <c r="C2024" s="18"/>
    </row>
    <row r="2025" ht="12.75">
      <c r="C2025" s="18"/>
    </row>
    <row r="2026" ht="12.75">
      <c r="C2026" s="18"/>
    </row>
    <row r="2027" ht="12.75">
      <c r="C2027" s="18"/>
    </row>
    <row r="2028" ht="12.75">
      <c r="C2028" s="18"/>
    </row>
    <row r="2029" ht="12.75">
      <c r="C2029" s="18"/>
    </row>
    <row r="2030" ht="12.75">
      <c r="C2030" s="18"/>
    </row>
    <row r="2031" ht="12.75">
      <c r="C2031" s="18"/>
    </row>
    <row r="2032" ht="12.75">
      <c r="C2032" s="18"/>
    </row>
    <row r="2033" ht="12.75">
      <c r="C2033" s="18"/>
    </row>
    <row r="2034" ht="12.75">
      <c r="C2034" s="18"/>
    </row>
    <row r="2035" ht="12.75">
      <c r="C2035" s="18"/>
    </row>
    <row r="2036" ht="12.75">
      <c r="C2036" s="18"/>
    </row>
    <row r="2037" ht="12.75">
      <c r="C2037" s="18"/>
    </row>
    <row r="2038" ht="12.75">
      <c r="C2038" s="18"/>
    </row>
    <row r="2039" ht="12.75">
      <c r="C2039" s="18"/>
    </row>
    <row r="2040" ht="12.75">
      <c r="C2040" s="18"/>
    </row>
    <row r="2041" ht="12.75">
      <c r="C2041" s="18"/>
    </row>
    <row r="2042" ht="12.75">
      <c r="C2042" s="18"/>
    </row>
    <row r="2043" ht="12.75">
      <c r="C2043" s="18"/>
    </row>
    <row r="2044" ht="12.75">
      <c r="C2044" s="18"/>
    </row>
    <row r="2045" ht="12.75">
      <c r="C2045" s="18"/>
    </row>
    <row r="2046" ht="12.75">
      <c r="C2046" s="18"/>
    </row>
    <row r="2047" ht="12.75">
      <c r="C2047" s="18"/>
    </row>
    <row r="2048" ht="12.75">
      <c r="C2048" s="18"/>
    </row>
    <row r="2049" ht="12.75">
      <c r="C2049" s="18"/>
    </row>
    <row r="2050" ht="12.75">
      <c r="C2050" s="18"/>
    </row>
    <row r="2051" ht="12.75">
      <c r="C2051" s="18"/>
    </row>
    <row r="2052" ht="12.75">
      <c r="C2052" s="18"/>
    </row>
    <row r="2053" ht="12.75">
      <c r="C2053" s="18"/>
    </row>
    <row r="2054" ht="12.75">
      <c r="C2054" s="18"/>
    </row>
    <row r="2055" ht="12.75">
      <c r="C2055" s="18"/>
    </row>
    <row r="2056" ht="12.75">
      <c r="C2056" s="18"/>
    </row>
    <row r="2057" ht="12.75">
      <c r="C2057" s="18"/>
    </row>
    <row r="2058" ht="12.75">
      <c r="C2058" s="18"/>
    </row>
    <row r="2059" ht="12.75">
      <c r="C2059" s="18"/>
    </row>
    <row r="2060" ht="12.75">
      <c r="C2060" s="18"/>
    </row>
    <row r="2061" ht="12.75">
      <c r="C2061" s="18"/>
    </row>
    <row r="2062" ht="12.75">
      <c r="C2062" s="18"/>
    </row>
    <row r="2063" ht="12.75">
      <c r="C2063" s="18"/>
    </row>
    <row r="2064" ht="12.75">
      <c r="C2064" s="18"/>
    </row>
    <row r="2065" ht="12.75">
      <c r="C2065" s="18"/>
    </row>
    <row r="2066" ht="12.75">
      <c r="C2066" s="18"/>
    </row>
    <row r="2067" ht="12.75">
      <c r="C2067" s="18"/>
    </row>
    <row r="2068" ht="12.75">
      <c r="C2068" s="18"/>
    </row>
    <row r="2069" ht="12.75">
      <c r="C2069" s="18"/>
    </row>
    <row r="2070" ht="12.75">
      <c r="C2070" s="18"/>
    </row>
    <row r="2071" ht="12.75">
      <c r="C2071" s="18"/>
    </row>
    <row r="2072" ht="12.75">
      <c r="C2072" s="18"/>
    </row>
    <row r="2073" ht="12.75">
      <c r="C2073" s="18"/>
    </row>
    <row r="2074" ht="12.75">
      <c r="C2074" s="18"/>
    </row>
    <row r="2075" ht="12.75">
      <c r="C2075" s="18"/>
    </row>
    <row r="2076" ht="12.75">
      <c r="C2076" s="18"/>
    </row>
    <row r="2077" ht="12.75">
      <c r="C2077" s="18"/>
    </row>
    <row r="2078" ht="12.75">
      <c r="C2078" s="18"/>
    </row>
    <row r="2079" ht="12.75">
      <c r="C2079" s="18"/>
    </row>
    <row r="2080" ht="12.75">
      <c r="C2080" s="18"/>
    </row>
    <row r="2081" ht="12.75">
      <c r="C2081" s="18"/>
    </row>
    <row r="2082" ht="12.75">
      <c r="C2082" s="18"/>
    </row>
    <row r="2083" ht="12.75">
      <c r="C2083" s="18"/>
    </row>
    <row r="2084" ht="12.75">
      <c r="C2084" s="18"/>
    </row>
    <row r="2085" ht="12.75">
      <c r="C2085" s="18"/>
    </row>
    <row r="2086" ht="12.75">
      <c r="C2086" s="18"/>
    </row>
    <row r="2087" ht="12.75">
      <c r="C2087" s="18"/>
    </row>
    <row r="2088" ht="12.75">
      <c r="C2088" s="18"/>
    </row>
    <row r="2089" ht="12.75">
      <c r="C2089" s="18"/>
    </row>
    <row r="2090" ht="12.75">
      <c r="C2090" s="18"/>
    </row>
    <row r="2091" ht="12.75">
      <c r="C2091" s="18"/>
    </row>
    <row r="2092" ht="12.75">
      <c r="C2092" s="18"/>
    </row>
    <row r="2093" ht="12.75">
      <c r="C2093" s="18"/>
    </row>
    <row r="2094" ht="12.75">
      <c r="C2094" s="18"/>
    </row>
    <row r="2095" ht="12.75">
      <c r="C2095" s="18"/>
    </row>
    <row r="2096" ht="12.75">
      <c r="C2096" s="18"/>
    </row>
    <row r="2097" ht="12.75">
      <c r="C2097" s="18"/>
    </row>
    <row r="2098" ht="12.75">
      <c r="C2098" s="18"/>
    </row>
    <row r="2099" ht="12.75">
      <c r="C2099" s="18"/>
    </row>
    <row r="2100" ht="12.75">
      <c r="C2100" s="18"/>
    </row>
    <row r="2101" ht="12.75">
      <c r="C2101" s="18"/>
    </row>
    <row r="2102" ht="12.75">
      <c r="C2102" s="18"/>
    </row>
    <row r="2103" ht="12.75">
      <c r="C2103" s="18"/>
    </row>
    <row r="2104" ht="12.75">
      <c r="C2104" s="18"/>
    </row>
    <row r="2105" ht="12.75">
      <c r="C2105" s="18"/>
    </row>
    <row r="2106" ht="12.75">
      <c r="C2106" s="18"/>
    </row>
    <row r="2107" ht="12.75">
      <c r="C2107" s="18"/>
    </row>
    <row r="2108" ht="12.75">
      <c r="C2108" s="18"/>
    </row>
    <row r="2109" ht="12.75">
      <c r="C2109" s="18"/>
    </row>
    <row r="2110" ht="12.75">
      <c r="C2110" s="18"/>
    </row>
    <row r="2111" ht="12.75">
      <c r="C2111" s="18"/>
    </row>
    <row r="2112" ht="12.75">
      <c r="C2112" s="18"/>
    </row>
    <row r="2113" ht="12.75">
      <c r="C2113" s="18"/>
    </row>
    <row r="2114" ht="12.75">
      <c r="C2114" s="18"/>
    </row>
    <row r="2115" ht="12.75">
      <c r="C2115" s="18"/>
    </row>
    <row r="2116" ht="12.75">
      <c r="C2116" s="18"/>
    </row>
    <row r="2117" ht="12.75">
      <c r="C2117" s="18"/>
    </row>
    <row r="2118" ht="12.75">
      <c r="C2118" s="18"/>
    </row>
    <row r="2119" ht="12.75">
      <c r="C2119" s="18"/>
    </row>
    <row r="2120" ht="12.75">
      <c r="C2120" s="18"/>
    </row>
    <row r="2121" ht="12.75">
      <c r="C2121" s="18"/>
    </row>
    <row r="2122" ht="12.75">
      <c r="C2122" s="18"/>
    </row>
    <row r="2123" ht="12.75">
      <c r="C2123" s="18"/>
    </row>
    <row r="2124" ht="12.75">
      <c r="C2124" s="18"/>
    </row>
    <row r="2125" ht="12.75">
      <c r="C2125" s="18"/>
    </row>
    <row r="2126" ht="12.75">
      <c r="C2126" s="18"/>
    </row>
    <row r="2127" ht="12.75">
      <c r="C2127" s="18"/>
    </row>
    <row r="2128" ht="12.75">
      <c r="C2128" s="18"/>
    </row>
    <row r="2129" ht="12.75">
      <c r="C2129" s="18"/>
    </row>
    <row r="2130" ht="12.75">
      <c r="C2130" s="18"/>
    </row>
    <row r="2131" ht="12.75">
      <c r="C2131" s="18"/>
    </row>
    <row r="2132" ht="12.75">
      <c r="C2132" s="18"/>
    </row>
    <row r="2133" ht="12.75">
      <c r="C2133" s="18"/>
    </row>
    <row r="2134" ht="12.75">
      <c r="C2134" s="18"/>
    </row>
    <row r="2135" ht="12.75">
      <c r="C2135" s="18"/>
    </row>
    <row r="2136" ht="12.75">
      <c r="C2136" s="18"/>
    </row>
    <row r="2137" ht="12.75">
      <c r="C2137" s="18"/>
    </row>
    <row r="2138" ht="12.75">
      <c r="C2138" s="18"/>
    </row>
    <row r="2139" ht="12.75">
      <c r="C2139" s="18"/>
    </row>
    <row r="2140" ht="12.75">
      <c r="C2140" s="18"/>
    </row>
    <row r="2141" ht="12.75">
      <c r="C2141" s="18"/>
    </row>
    <row r="2142" ht="12.75">
      <c r="C2142" s="18"/>
    </row>
    <row r="2143" ht="12.75">
      <c r="C2143" s="18"/>
    </row>
    <row r="2144" ht="12.75">
      <c r="C2144" s="18"/>
    </row>
    <row r="2145" ht="12.75">
      <c r="C2145" s="18"/>
    </row>
    <row r="2146" ht="12.75">
      <c r="C2146" s="18"/>
    </row>
    <row r="2147" ht="12.75">
      <c r="C2147" s="18"/>
    </row>
    <row r="2148" ht="12.75">
      <c r="C2148" s="18"/>
    </row>
    <row r="2149" ht="12.75">
      <c r="C2149" s="18"/>
    </row>
    <row r="2150" ht="12.75">
      <c r="C2150" s="18"/>
    </row>
    <row r="2151" ht="12.75">
      <c r="C2151" s="18"/>
    </row>
    <row r="2152" ht="12.75">
      <c r="C2152" s="18"/>
    </row>
    <row r="2153" ht="12.75">
      <c r="C2153" s="18"/>
    </row>
    <row r="2154" ht="12.75">
      <c r="C2154" s="18"/>
    </row>
    <row r="2155" ht="12.75">
      <c r="C2155" s="18"/>
    </row>
    <row r="2156" ht="12.75">
      <c r="C2156" s="18"/>
    </row>
    <row r="2157" ht="12.75">
      <c r="C2157" s="18"/>
    </row>
    <row r="2158" ht="12.75">
      <c r="C2158" s="18"/>
    </row>
    <row r="2159" ht="12.75">
      <c r="C2159" s="18"/>
    </row>
    <row r="2160" ht="12.75">
      <c r="C2160" s="18"/>
    </row>
    <row r="2161" ht="12.75">
      <c r="C2161" s="18"/>
    </row>
    <row r="2162" ht="12.75">
      <c r="C2162" s="18"/>
    </row>
    <row r="2163" ht="12.75">
      <c r="C2163" s="18"/>
    </row>
    <row r="2164" ht="12.75">
      <c r="C2164" s="18"/>
    </row>
    <row r="2165" ht="12.75">
      <c r="C2165" s="18"/>
    </row>
    <row r="2166" ht="12.75">
      <c r="C2166" s="18"/>
    </row>
    <row r="2167" ht="12.75">
      <c r="C2167" s="18"/>
    </row>
    <row r="2168" ht="12.75">
      <c r="C2168" s="18"/>
    </row>
    <row r="2169" ht="12.75">
      <c r="C2169" s="18"/>
    </row>
    <row r="2170" ht="12.75">
      <c r="C2170" s="18"/>
    </row>
    <row r="2171" ht="12.75">
      <c r="C2171" s="18"/>
    </row>
    <row r="2172" ht="12.75">
      <c r="C2172" s="18"/>
    </row>
    <row r="2173" ht="12.75">
      <c r="C2173" s="18"/>
    </row>
    <row r="2174" ht="12.75">
      <c r="C2174" s="18"/>
    </row>
    <row r="2175" ht="12.75">
      <c r="C2175" s="18"/>
    </row>
    <row r="2176" ht="12.75">
      <c r="C2176" s="18"/>
    </row>
    <row r="2177" ht="12.75">
      <c r="C2177" s="18"/>
    </row>
    <row r="2178" ht="12.75">
      <c r="C2178" s="18"/>
    </row>
    <row r="2179" ht="12.75">
      <c r="C2179" s="18"/>
    </row>
    <row r="2180" ht="12.75">
      <c r="C2180" s="18"/>
    </row>
    <row r="2181" ht="12.75">
      <c r="C2181" s="18"/>
    </row>
    <row r="2182" ht="12.75">
      <c r="C2182" s="18"/>
    </row>
    <row r="2183" ht="12.75">
      <c r="C2183" s="18"/>
    </row>
    <row r="2184" ht="12.75">
      <c r="C2184" s="18"/>
    </row>
    <row r="2185" ht="12.75">
      <c r="C2185" s="18"/>
    </row>
    <row r="2186" ht="12.75">
      <c r="C2186" s="18"/>
    </row>
    <row r="2187" ht="12.75">
      <c r="C2187" s="18"/>
    </row>
    <row r="2188" ht="12.75">
      <c r="C2188" s="18"/>
    </row>
    <row r="2189" ht="12.75">
      <c r="C2189" s="18"/>
    </row>
    <row r="2190" ht="12.75">
      <c r="C2190" s="18"/>
    </row>
    <row r="2191" ht="12.75">
      <c r="C2191" s="18"/>
    </row>
    <row r="2192" ht="12.75">
      <c r="C2192" s="18"/>
    </row>
    <row r="2193" ht="12.75">
      <c r="C2193" s="18"/>
    </row>
    <row r="2194" ht="12.75">
      <c r="C2194" s="18"/>
    </row>
    <row r="2195" ht="12.75">
      <c r="C2195" s="18"/>
    </row>
    <row r="2196" ht="12.75">
      <c r="C2196" s="18"/>
    </row>
    <row r="2197" ht="12.75">
      <c r="C2197" s="18"/>
    </row>
    <row r="2198" ht="12.75">
      <c r="C2198" s="18"/>
    </row>
    <row r="2199" ht="12.75">
      <c r="C2199" s="18"/>
    </row>
    <row r="2200" ht="12.75">
      <c r="C2200" s="18"/>
    </row>
    <row r="2201" ht="12.75">
      <c r="C2201" s="18"/>
    </row>
    <row r="2202" ht="12.75">
      <c r="C2202" s="18"/>
    </row>
    <row r="2203" ht="12.75">
      <c r="C2203" s="18"/>
    </row>
    <row r="2204" ht="12.75">
      <c r="C2204" s="18"/>
    </row>
    <row r="2205" ht="12.75">
      <c r="C2205" s="18"/>
    </row>
    <row r="2206" ht="12.75">
      <c r="C2206" s="18"/>
    </row>
    <row r="2207" ht="12.75">
      <c r="C2207" s="18"/>
    </row>
    <row r="2208" ht="12.75">
      <c r="C2208" s="18"/>
    </row>
    <row r="2209" ht="12.75">
      <c r="C2209" s="18"/>
    </row>
    <row r="2210" ht="12.75">
      <c r="C2210" s="18"/>
    </row>
    <row r="2211" ht="12.75">
      <c r="C2211" s="18"/>
    </row>
    <row r="2212" ht="12.75">
      <c r="C2212" s="18"/>
    </row>
    <row r="2213" ht="12.75">
      <c r="C2213" s="18"/>
    </row>
    <row r="2214" ht="12.75">
      <c r="C2214" s="18"/>
    </row>
    <row r="2215" ht="12.75">
      <c r="C2215" s="18"/>
    </row>
    <row r="2216" ht="12.75">
      <c r="C2216" s="18"/>
    </row>
    <row r="2217" ht="12.75">
      <c r="C2217" s="18"/>
    </row>
    <row r="2218" ht="12.75">
      <c r="C2218" s="18"/>
    </row>
    <row r="2219" ht="12.75">
      <c r="C2219" s="18"/>
    </row>
    <row r="2220" ht="12.75">
      <c r="C2220" s="18"/>
    </row>
    <row r="2221" ht="12.75">
      <c r="C2221" s="18"/>
    </row>
    <row r="2222" ht="12.75">
      <c r="C2222" s="18"/>
    </row>
    <row r="2223" ht="12.75">
      <c r="C2223" s="18"/>
    </row>
    <row r="2224" ht="12.75">
      <c r="C2224" s="18"/>
    </row>
    <row r="2225" ht="12.75">
      <c r="C2225" s="18"/>
    </row>
    <row r="2226" ht="12.75">
      <c r="C2226" s="18"/>
    </row>
    <row r="2227" ht="12.75">
      <c r="C2227" s="18"/>
    </row>
    <row r="2228" ht="12.75">
      <c r="C2228" s="18"/>
    </row>
    <row r="2229" ht="12.75">
      <c r="C2229" s="18"/>
    </row>
    <row r="2230" ht="12.75">
      <c r="C2230" s="18"/>
    </row>
    <row r="2231" ht="12.75">
      <c r="C2231" s="18"/>
    </row>
    <row r="2232" ht="12.75">
      <c r="C2232" s="18"/>
    </row>
    <row r="2233" ht="12.75">
      <c r="C2233" s="18"/>
    </row>
    <row r="2234" ht="12.75">
      <c r="C2234" s="18"/>
    </row>
    <row r="2235" ht="12.75">
      <c r="C2235" s="18"/>
    </row>
    <row r="2236" ht="12.75">
      <c r="C2236" s="18"/>
    </row>
    <row r="2237" ht="12.75">
      <c r="C2237" s="18"/>
    </row>
    <row r="2238" ht="12.75">
      <c r="C2238" s="18"/>
    </row>
    <row r="2239" ht="12.75">
      <c r="C2239" s="18"/>
    </row>
    <row r="2240" ht="12.75">
      <c r="C2240" s="18"/>
    </row>
    <row r="2241" ht="12.75">
      <c r="C2241" s="18"/>
    </row>
    <row r="2242" ht="12.75">
      <c r="C2242" s="18"/>
    </row>
    <row r="2243" ht="12.75">
      <c r="C2243" s="18"/>
    </row>
    <row r="2244" ht="12.75">
      <c r="C2244" s="18"/>
    </row>
    <row r="2245" ht="12.75">
      <c r="C2245" s="18"/>
    </row>
    <row r="2246" ht="12.75">
      <c r="C2246" s="18"/>
    </row>
    <row r="2247" ht="12.75">
      <c r="C2247" s="18"/>
    </row>
    <row r="2248" ht="12.75">
      <c r="C2248" s="18"/>
    </row>
    <row r="2249" ht="12.75">
      <c r="C2249" s="18"/>
    </row>
    <row r="2250" ht="12.75">
      <c r="C2250" s="18"/>
    </row>
    <row r="2251" ht="12.75">
      <c r="C2251" s="18"/>
    </row>
    <row r="2252" ht="12.75">
      <c r="C2252" s="18"/>
    </row>
    <row r="2253" ht="12.75">
      <c r="C2253" s="18"/>
    </row>
    <row r="2254" ht="12.75">
      <c r="C2254" s="18"/>
    </row>
    <row r="2255" ht="12.75">
      <c r="C2255" s="18"/>
    </row>
    <row r="2256" ht="12.75">
      <c r="C2256" s="18"/>
    </row>
    <row r="2257" ht="12.75">
      <c r="C2257" s="18"/>
    </row>
    <row r="2258" ht="12.75">
      <c r="C2258" s="18"/>
    </row>
    <row r="2259" ht="12.75">
      <c r="C2259" s="18"/>
    </row>
    <row r="2260" ht="12.75">
      <c r="C2260" s="18"/>
    </row>
    <row r="2261" ht="12.75">
      <c r="C2261" s="18"/>
    </row>
    <row r="2262" ht="12.75">
      <c r="C2262" s="18"/>
    </row>
    <row r="2263" ht="12.75">
      <c r="C2263" s="18"/>
    </row>
    <row r="2264" ht="12.75">
      <c r="C2264" s="18"/>
    </row>
    <row r="2265" ht="12.75">
      <c r="C2265" s="18"/>
    </row>
    <row r="2266" ht="12.75">
      <c r="C2266" s="18"/>
    </row>
    <row r="2267" ht="12.75">
      <c r="C2267" s="18"/>
    </row>
    <row r="2268" ht="12.75">
      <c r="C2268" s="18"/>
    </row>
    <row r="2269" ht="12.75">
      <c r="C2269" s="18"/>
    </row>
    <row r="2270" ht="12.75">
      <c r="C2270" s="18"/>
    </row>
    <row r="2271" ht="12.75">
      <c r="C2271" s="18"/>
    </row>
    <row r="2272" ht="12.75">
      <c r="C2272" s="18"/>
    </row>
    <row r="2273" ht="12.75">
      <c r="C2273" s="18"/>
    </row>
    <row r="2274" ht="12.75">
      <c r="C2274" s="18"/>
    </row>
    <row r="2275" ht="12.75">
      <c r="C2275" s="18"/>
    </row>
    <row r="2276" ht="12.75">
      <c r="C2276" s="18"/>
    </row>
    <row r="2277" ht="12.75">
      <c r="C2277" s="18"/>
    </row>
    <row r="2278" ht="12.75">
      <c r="C2278" s="18"/>
    </row>
    <row r="2279" ht="12.75">
      <c r="C2279" s="18"/>
    </row>
    <row r="2280" ht="12.75">
      <c r="C2280" s="18"/>
    </row>
    <row r="2281" ht="12.75">
      <c r="C2281" s="18"/>
    </row>
    <row r="2282" ht="12.75">
      <c r="C2282" s="18"/>
    </row>
    <row r="2283" ht="12.75">
      <c r="C2283" s="18"/>
    </row>
    <row r="2284" ht="12.75">
      <c r="C2284" s="18"/>
    </row>
    <row r="2285" ht="12.75">
      <c r="C2285" s="18"/>
    </row>
    <row r="2286" ht="12.75">
      <c r="C2286" s="18"/>
    </row>
    <row r="2287" ht="12.75">
      <c r="C2287" s="18"/>
    </row>
    <row r="2288" ht="12.75">
      <c r="C2288" s="18"/>
    </row>
    <row r="2289" ht="12.75">
      <c r="C2289" s="18"/>
    </row>
    <row r="2290" ht="12.75">
      <c r="C2290" s="18"/>
    </row>
    <row r="2291" ht="12.75">
      <c r="C2291" s="18"/>
    </row>
    <row r="2292" ht="12.75">
      <c r="C2292" s="18"/>
    </row>
    <row r="2293" ht="12.75">
      <c r="C2293" s="18"/>
    </row>
    <row r="2294" ht="12.75">
      <c r="C2294" s="18"/>
    </row>
    <row r="2295" ht="12.75">
      <c r="C2295" s="18"/>
    </row>
    <row r="2296" ht="12.75">
      <c r="C2296" s="18"/>
    </row>
    <row r="2297" ht="12.75">
      <c r="C2297" s="18"/>
    </row>
    <row r="2298" ht="12.75">
      <c r="C2298" s="18"/>
    </row>
    <row r="2299" ht="12.75">
      <c r="C2299" s="18"/>
    </row>
    <row r="2300" ht="12.75">
      <c r="C2300" s="18"/>
    </row>
    <row r="2301" ht="12.75">
      <c r="C2301" s="18"/>
    </row>
    <row r="2302" ht="12.75">
      <c r="C2302" s="18"/>
    </row>
    <row r="2303" ht="12.75">
      <c r="C2303" s="18"/>
    </row>
    <row r="2304" ht="12.75">
      <c r="C2304" s="18"/>
    </row>
    <row r="2305" ht="12.75">
      <c r="C2305" s="18"/>
    </row>
    <row r="2306" ht="12.75">
      <c r="C2306" s="18"/>
    </row>
    <row r="2307" ht="12.75">
      <c r="C2307" s="18"/>
    </row>
    <row r="2308" ht="12.75">
      <c r="C2308" s="18"/>
    </row>
    <row r="2309" ht="12.75">
      <c r="C2309" s="18"/>
    </row>
    <row r="2310" ht="12.75">
      <c r="C2310" s="18"/>
    </row>
    <row r="2311" ht="12.75">
      <c r="C2311" s="18"/>
    </row>
    <row r="2312" ht="12.75">
      <c r="C2312" s="18"/>
    </row>
    <row r="2313" ht="12.75">
      <c r="C2313" s="18"/>
    </row>
    <row r="2314" ht="12.75">
      <c r="C2314" s="18"/>
    </row>
    <row r="2315" ht="12.75">
      <c r="C2315" s="18"/>
    </row>
    <row r="2316" ht="12.75">
      <c r="C2316" s="18"/>
    </row>
    <row r="2317" ht="12.75">
      <c r="C2317" s="18"/>
    </row>
    <row r="2318" ht="12.75">
      <c r="C2318" s="18"/>
    </row>
    <row r="2319" ht="12.75">
      <c r="C2319" s="18"/>
    </row>
    <row r="2320" ht="12.75">
      <c r="C2320" s="18"/>
    </row>
    <row r="2321" ht="12.75">
      <c r="C2321" s="18"/>
    </row>
    <row r="2322" ht="12.75">
      <c r="C2322" s="18"/>
    </row>
    <row r="2323" ht="12.75">
      <c r="C2323" s="18"/>
    </row>
    <row r="2324" ht="12.75">
      <c r="C2324" s="18"/>
    </row>
    <row r="2325" ht="12.75">
      <c r="C2325" s="18"/>
    </row>
    <row r="2326" ht="12.75">
      <c r="C2326" s="18"/>
    </row>
    <row r="2327" ht="12.75">
      <c r="C2327" s="18"/>
    </row>
    <row r="2328" ht="12.75">
      <c r="C2328" s="18"/>
    </row>
    <row r="2329" ht="12.75">
      <c r="C2329" s="18"/>
    </row>
    <row r="2330" ht="12.75">
      <c r="C2330" s="18"/>
    </row>
    <row r="2331" ht="12.75">
      <c r="C2331" s="18"/>
    </row>
    <row r="2332" ht="12.75">
      <c r="C2332" s="18"/>
    </row>
    <row r="2333" ht="12.75">
      <c r="C2333" s="18"/>
    </row>
    <row r="2334" ht="12.75">
      <c r="C2334" s="18"/>
    </row>
    <row r="2335" ht="12.75">
      <c r="C2335" s="18"/>
    </row>
    <row r="2336" ht="12.75">
      <c r="C2336" s="18"/>
    </row>
    <row r="2337" ht="12.75">
      <c r="C2337" s="18"/>
    </row>
    <row r="2338" ht="12.75">
      <c r="C2338" s="18"/>
    </row>
    <row r="2339" ht="12.75">
      <c r="C2339" s="18"/>
    </row>
    <row r="2340" ht="12.75">
      <c r="C2340" s="18"/>
    </row>
    <row r="2341" ht="12.75">
      <c r="C2341" s="18"/>
    </row>
    <row r="2342" ht="12.75">
      <c r="C2342" s="18"/>
    </row>
    <row r="2343" ht="12.75">
      <c r="C2343" s="18"/>
    </row>
    <row r="2344" ht="12.75">
      <c r="C2344" s="18"/>
    </row>
    <row r="2345" ht="12.75">
      <c r="C2345" s="18"/>
    </row>
    <row r="2346" ht="12.75">
      <c r="C2346" s="18"/>
    </row>
    <row r="2347" ht="12.75">
      <c r="C2347" s="18"/>
    </row>
    <row r="2348" ht="12.75">
      <c r="C2348" s="18"/>
    </row>
    <row r="2349" ht="12.75">
      <c r="C2349" s="18"/>
    </row>
    <row r="2350" ht="12.75">
      <c r="C2350" s="18"/>
    </row>
    <row r="2351" ht="12.75">
      <c r="C2351" s="18"/>
    </row>
    <row r="2352" ht="12.75">
      <c r="C2352" s="18"/>
    </row>
    <row r="2353" ht="12.75">
      <c r="C2353" s="18"/>
    </row>
    <row r="2354" ht="12.75">
      <c r="C2354" s="18"/>
    </row>
    <row r="2355" ht="12.75">
      <c r="C2355" s="18"/>
    </row>
    <row r="2356" ht="12.75">
      <c r="C2356" s="18"/>
    </row>
    <row r="2357" ht="12.75">
      <c r="C2357" s="18"/>
    </row>
    <row r="2358" ht="12.75">
      <c r="C2358" s="18"/>
    </row>
    <row r="2359" ht="12.75">
      <c r="C2359" s="18"/>
    </row>
    <row r="2360" ht="12.75">
      <c r="C2360" s="18"/>
    </row>
    <row r="2361" ht="12.75">
      <c r="C2361" s="18"/>
    </row>
    <row r="2362" ht="12.75">
      <c r="C2362" s="18"/>
    </row>
    <row r="2363" ht="12.75">
      <c r="C2363" s="18"/>
    </row>
    <row r="2364" ht="12.75">
      <c r="C2364" s="18"/>
    </row>
    <row r="2365" ht="12.75">
      <c r="C2365" s="18"/>
    </row>
    <row r="2366" ht="12.75">
      <c r="C2366" s="18"/>
    </row>
    <row r="2367" ht="12.75">
      <c r="C2367" s="18"/>
    </row>
    <row r="2368" ht="12.75">
      <c r="C2368" s="18"/>
    </row>
    <row r="2369" ht="12.75">
      <c r="C2369" s="18"/>
    </row>
    <row r="2370" ht="12.75">
      <c r="C2370" s="18"/>
    </row>
    <row r="2371" ht="12.75">
      <c r="C2371" s="18"/>
    </row>
    <row r="2372" ht="12.75">
      <c r="C2372" s="18"/>
    </row>
    <row r="2373" ht="12.75">
      <c r="C2373" s="18"/>
    </row>
    <row r="2374" ht="12.75">
      <c r="C2374" s="18"/>
    </row>
    <row r="2375" ht="12.75">
      <c r="C2375" s="18"/>
    </row>
    <row r="2376" ht="12.75">
      <c r="C2376" s="18"/>
    </row>
    <row r="2377" ht="12.75">
      <c r="C2377" s="18"/>
    </row>
    <row r="2378" ht="12.75">
      <c r="C2378" s="18"/>
    </row>
    <row r="2379" ht="12.75">
      <c r="C2379" s="18"/>
    </row>
    <row r="2380" ht="12.75">
      <c r="C2380" s="18"/>
    </row>
    <row r="2381" ht="12.75">
      <c r="C2381" s="18"/>
    </row>
    <row r="2382" ht="12.75">
      <c r="C2382" s="18"/>
    </row>
    <row r="2383" ht="12.75">
      <c r="C2383" s="18"/>
    </row>
    <row r="2384" ht="12.75">
      <c r="C2384" s="18"/>
    </row>
    <row r="2385" ht="12.75">
      <c r="C2385" s="18"/>
    </row>
    <row r="2386" ht="12.75">
      <c r="C2386" s="18"/>
    </row>
    <row r="2387" ht="12.75">
      <c r="C2387" s="18"/>
    </row>
    <row r="2388" ht="12.75">
      <c r="C2388" s="18"/>
    </row>
    <row r="2389" ht="12.75">
      <c r="C2389" s="18"/>
    </row>
    <row r="2390" ht="12.75">
      <c r="C2390" s="18"/>
    </row>
    <row r="2391" ht="12.75">
      <c r="C2391" s="18"/>
    </row>
    <row r="2392" ht="12.75">
      <c r="C2392" s="18"/>
    </row>
    <row r="2393" ht="12.75">
      <c r="C2393" s="18"/>
    </row>
    <row r="2394" ht="12.75">
      <c r="C2394" s="18"/>
    </row>
    <row r="2395" ht="12.75">
      <c r="C2395" s="18"/>
    </row>
    <row r="2396" ht="12.75">
      <c r="C2396" s="18"/>
    </row>
    <row r="2397" ht="12.75">
      <c r="C2397" s="18"/>
    </row>
    <row r="2398" ht="12.75">
      <c r="C2398" s="18"/>
    </row>
    <row r="2399" ht="12.75">
      <c r="C2399" s="18"/>
    </row>
    <row r="2400" ht="12.75">
      <c r="C2400" s="18"/>
    </row>
    <row r="2401" ht="12.75">
      <c r="C2401" s="18"/>
    </row>
    <row r="2402" ht="12.75">
      <c r="C2402" s="18"/>
    </row>
    <row r="2403" ht="12.75">
      <c r="C2403" s="18"/>
    </row>
    <row r="2404" ht="12.75">
      <c r="C2404" s="18"/>
    </row>
    <row r="2405" ht="12.75">
      <c r="C2405" s="18"/>
    </row>
    <row r="2406" ht="12.75">
      <c r="C2406" s="18"/>
    </row>
    <row r="2407" ht="12.75">
      <c r="C2407" s="18"/>
    </row>
    <row r="2408" ht="12.75">
      <c r="C2408" s="18"/>
    </row>
    <row r="2409" ht="12.75">
      <c r="C2409" s="18"/>
    </row>
    <row r="2410" ht="12.75">
      <c r="C2410" s="18"/>
    </row>
    <row r="2411" ht="12.75">
      <c r="C2411" s="18"/>
    </row>
    <row r="2412" ht="12.75">
      <c r="C2412" s="18"/>
    </row>
    <row r="2413" ht="12.75">
      <c r="C2413" s="18"/>
    </row>
    <row r="2414" ht="12.75">
      <c r="C2414" s="18"/>
    </row>
    <row r="2415" ht="12.75">
      <c r="C2415" s="18"/>
    </row>
    <row r="2416" ht="12.75">
      <c r="C2416" s="18"/>
    </row>
    <row r="2417" ht="12.75">
      <c r="C2417" s="18"/>
    </row>
    <row r="2418" ht="12.75">
      <c r="C2418" s="18"/>
    </row>
    <row r="2419" ht="12.75">
      <c r="C2419" s="18"/>
    </row>
    <row r="2420" ht="12.75">
      <c r="C2420" s="18"/>
    </row>
    <row r="2421" ht="12.75">
      <c r="C2421" s="18"/>
    </row>
    <row r="2422" ht="12.75">
      <c r="C2422" s="18"/>
    </row>
    <row r="2423" ht="12.75">
      <c r="C2423" s="18"/>
    </row>
    <row r="2424" ht="12.75">
      <c r="C2424" s="18"/>
    </row>
    <row r="2425" ht="12.75">
      <c r="C2425" s="18"/>
    </row>
    <row r="2426" ht="12.75">
      <c r="C2426" s="18"/>
    </row>
    <row r="2427" ht="12.75">
      <c r="C2427" s="18"/>
    </row>
    <row r="2428" ht="12.75">
      <c r="C2428" s="18"/>
    </row>
    <row r="2429" ht="12.75">
      <c r="C2429" s="18"/>
    </row>
    <row r="2430" ht="12.75">
      <c r="C2430" s="18"/>
    </row>
    <row r="2431" ht="12.75">
      <c r="C2431" s="18"/>
    </row>
    <row r="2432" ht="12.75">
      <c r="C2432" s="18"/>
    </row>
    <row r="2433" ht="12.75">
      <c r="C2433" s="18"/>
    </row>
    <row r="2434" ht="12.75">
      <c r="C2434" s="18"/>
    </row>
    <row r="2435" ht="12.75">
      <c r="C2435" s="18"/>
    </row>
    <row r="2436" ht="12.75">
      <c r="C2436" s="18"/>
    </row>
    <row r="2437" ht="12.75">
      <c r="C2437" s="18"/>
    </row>
    <row r="2438" ht="12.75">
      <c r="C2438" s="18"/>
    </row>
    <row r="2439" ht="12.75">
      <c r="C2439" s="18"/>
    </row>
    <row r="2440" ht="12.75">
      <c r="C2440" s="18"/>
    </row>
    <row r="2441" ht="12.75">
      <c r="C2441" s="18"/>
    </row>
    <row r="2442" ht="12.75">
      <c r="C2442" s="18"/>
    </row>
    <row r="2443" ht="12.75">
      <c r="C2443" s="18"/>
    </row>
    <row r="2444" ht="12.75">
      <c r="C2444" s="18"/>
    </row>
    <row r="2445" ht="12.75">
      <c r="C2445" s="18"/>
    </row>
    <row r="2446" ht="12.75">
      <c r="C2446" s="18"/>
    </row>
    <row r="2447" ht="12.75">
      <c r="C2447" s="18"/>
    </row>
    <row r="2448" ht="12.75">
      <c r="C2448" s="18"/>
    </row>
    <row r="2449" ht="12.75">
      <c r="C2449" s="18"/>
    </row>
    <row r="2450" ht="12.75">
      <c r="C2450" s="18"/>
    </row>
    <row r="2451" ht="12.75">
      <c r="C2451" s="18"/>
    </row>
    <row r="2452" ht="12.75">
      <c r="C2452" s="18"/>
    </row>
    <row r="2453" ht="12.75">
      <c r="C2453" s="18"/>
    </row>
    <row r="2454" ht="12.75">
      <c r="C2454" s="18"/>
    </row>
    <row r="2455" ht="12.75">
      <c r="C2455" s="18"/>
    </row>
    <row r="2456" ht="12.75">
      <c r="C2456" s="18"/>
    </row>
    <row r="2457" ht="12.75">
      <c r="C2457" s="18"/>
    </row>
    <row r="2458" ht="12.75">
      <c r="C2458" s="18"/>
    </row>
    <row r="2459" ht="12.75">
      <c r="C2459" s="18"/>
    </row>
    <row r="2460" ht="12.75">
      <c r="C2460" s="18"/>
    </row>
    <row r="2461" ht="12.75">
      <c r="C2461" s="18"/>
    </row>
    <row r="2462" ht="12.75">
      <c r="C2462" s="18"/>
    </row>
    <row r="2463" ht="12.75">
      <c r="C2463" s="18"/>
    </row>
    <row r="2464" ht="12.75">
      <c r="C2464" s="18"/>
    </row>
    <row r="2465" ht="12.75">
      <c r="C2465" s="18"/>
    </row>
    <row r="2466" ht="12.75">
      <c r="C2466" s="18"/>
    </row>
    <row r="2467" ht="12.75">
      <c r="C2467" s="18"/>
    </row>
    <row r="2468" ht="12.75">
      <c r="C2468" s="18"/>
    </row>
    <row r="2469" ht="12.75">
      <c r="C2469" s="18"/>
    </row>
    <row r="2470" ht="12.75">
      <c r="C2470" s="18"/>
    </row>
    <row r="2471" ht="12.75">
      <c r="C2471" s="18"/>
    </row>
    <row r="2472" ht="12.75">
      <c r="C2472" s="18"/>
    </row>
    <row r="2473" ht="12.75">
      <c r="C2473" s="18"/>
    </row>
    <row r="2474" ht="12.75">
      <c r="C2474" s="18"/>
    </row>
    <row r="2475" ht="12.75">
      <c r="C2475" s="18"/>
    </row>
    <row r="2476" ht="12.75">
      <c r="C2476" s="18"/>
    </row>
    <row r="2477" ht="12.75">
      <c r="C2477" s="18"/>
    </row>
    <row r="2478" ht="12.75">
      <c r="C2478" s="18"/>
    </row>
    <row r="2479" ht="12.75">
      <c r="C2479" s="18"/>
    </row>
    <row r="2480" ht="12.75">
      <c r="C2480" s="18"/>
    </row>
    <row r="2481" ht="12.75">
      <c r="C2481" s="18"/>
    </row>
    <row r="2482" ht="12.75">
      <c r="C2482" s="18"/>
    </row>
    <row r="2483" ht="12.75">
      <c r="C2483" s="18"/>
    </row>
    <row r="2484" ht="12.75">
      <c r="C2484" s="18"/>
    </row>
    <row r="2485" ht="12.75">
      <c r="C2485" s="18"/>
    </row>
    <row r="2486" ht="12.75">
      <c r="C2486" s="18"/>
    </row>
    <row r="2487" ht="12.75">
      <c r="C2487" s="18"/>
    </row>
    <row r="2488" ht="12.75">
      <c r="C2488" s="18"/>
    </row>
    <row r="2489" ht="12.75">
      <c r="C2489" s="18"/>
    </row>
    <row r="2490" ht="12.75">
      <c r="C2490" s="18"/>
    </row>
    <row r="2491" ht="12.75">
      <c r="C2491" s="18"/>
    </row>
    <row r="2492" ht="12.75">
      <c r="C2492" s="18"/>
    </row>
    <row r="2493" ht="12.75">
      <c r="C2493" s="18"/>
    </row>
    <row r="2494" ht="12.75">
      <c r="C2494" s="18"/>
    </row>
    <row r="2495" ht="12.75">
      <c r="C2495" s="18"/>
    </row>
    <row r="2496" ht="12.75">
      <c r="C2496" s="18"/>
    </row>
    <row r="2497" ht="12.75">
      <c r="C2497" s="18"/>
    </row>
    <row r="2498" ht="12.75">
      <c r="C2498" s="18"/>
    </row>
    <row r="2499" ht="12.75">
      <c r="C2499" s="18"/>
    </row>
    <row r="2500" ht="12.75">
      <c r="C2500" s="18"/>
    </row>
    <row r="2501" ht="12.75">
      <c r="C2501" s="18"/>
    </row>
    <row r="2502" ht="12.75">
      <c r="C2502" s="18"/>
    </row>
    <row r="2503" ht="12.75">
      <c r="C2503" s="18"/>
    </row>
    <row r="2504" ht="12.75">
      <c r="C2504" s="18"/>
    </row>
    <row r="2505" ht="12.75">
      <c r="C2505" s="18"/>
    </row>
    <row r="2506" ht="12.75">
      <c r="C2506" s="18"/>
    </row>
    <row r="2507" ht="12.75">
      <c r="C2507" s="18"/>
    </row>
    <row r="2508" ht="12.75">
      <c r="C2508" s="18"/>
    </row>
    <row r="2509" ht="12.75">
      <c r="C2509" s="18"/>
    </row>
    <row r="2510" ht="12.75">
      <c r="C2510" s="18"/>
    </row>
    <row r="2511" ht="12.75">
      <c r="C2511" s="18"/>
    </row>
    <row r="2512" ht="12.75">
      <c r="C2512" s="18"/>
    </row>
    <row r="2513" ht="12.75">
      <c r="C2513" s="18"/>
    </row>
    <row r="2514" ht="12.75">
      <c r="C2514" s="18"/>
    </row>
    <row r="2515" ht="12.75">
      <c r="C2515" s="18"/>
    </row>
    <row r="2516" ht="12.75">
      <c r="C2516" s="18"/>
    </row>
    <row r="2517" ht="12.75">
      <c r="C2517" s="18"/>
    </row>
    <row r="2518" ht="12.75">
      <c r="C2518" s="18"/>
    </row>
    <row r="2519" ht="12.75">
      <c r="C2519" s="18"/>
    </row>
    <row r="2520" ht="12.75">
      <c r="C2520" s="18"/>
    </row>
    <row r="2521" ht="12.75">
      <c r="C2521" s="18"/>
    </row>
    <row r="2522" ht="12.75">
      <c r="C2522" s="18"/>
    </row>
    <row r="2523" ht="12.75">
      <c r="C2523" s="18"/>
    </row>
    <row r="2524" ht="12.75">
      <c r="C2524" s="18"/>
    </row>
    <row r="2525" ht="12.75">
      <c r="C2525" s="18"/>
    </row>
    <row r="2526" ht="12.75">
      <c r="C2526" s="18"/>
    </row>
    <row r="2527" ht="12.75">
      <c r="C2527" s="18"/>
    </row>
    <row r="2528" ht="12.75">
      <c r="C2528" s="18"/>
    </row>
    <row r="2529" ht="12.75">
      <c r="C2529" s="18"/>
    </row>
    <row r="2530" ht="12.75">
      <c r="C2530" s="18"/>
    </row>
    <row r="2531" ht="12.75">
      <c r="C2531" s="18"/>
    </row>
    <row r="2532" ht="12.75">
      <c r="C2532" s="18"/>
    </row>
    <row r="2533" ht="12.75">
      <c r="C2533" s="18"/>
    </row>
    <row r="2534" ht="12.75">
      <c r="C2534" s="18"/>
    </row>
    <row r="2535" ht="12.75">
      <c r="C2535" s="18"/>
    </row>
    <row r="2536" ht="12.75">
      <c r="C2536" s="18"/>
    </row>
    <row r="2537" ht="12.75">
      <c r="C2537" s="18"/>
    </row>
    <row r="2538" ht="12.75">
      <c r="C2538" s="18"/>
    </row>
    <row r="2539" ht="12.75">
      <c r="C2539" s="18"/>
    </row>
    <row r="2540" ht="12.75">
      <c r="C2540" s="18"/>
    </row>
    <row r="2541" ht="12.75">
      <c r="C2541" s="18"/>
    </row>
    <row r="2542" ht="12.75">
      <c r="C2542" s="18"/>
    </row>
    <row r="2543" ht="12.75">
      <c r="C2543" s="18"/>
    </row>
    <row r="2544" ht="12.75">
      <c r="C2544" s="18"/>
    </row>
    <row r="2545" ht="12.75">
      <c r="C2545" s="18"/>
    </row>
    <row r="2546" ht="12.75">
      <c r="C2546" s="18"/>
    </row>
    <row r="2547" ht="12.75">
      <c r="C2547" s="18"/>
    </row>
    <row r="2548" ht="12.75">
      <c r="C2548" s="18"/>
    </row>
    <row r="2549" ht="12.75">
      <c r="C2549" s="18"/>
    </row>
    <row r="2550" ht="12.75">
      <c r="C2550" s="18"/>
    </row>
    <row r="2551" ht="12.75">
      <c r="C2551" s="18"/>
    </row>
    <row r="2552" ht="12.75">
      <c r="C2552" s="18"/>
    </row>
    <row r="2553" ht="12.75">
      <c r="C2553" s="18"/>
    </row>
    <row r="2554" ht="12.75">
      <c r="C2554" s="18"/>
    </row>
    <row r="2555" ht="12.75">
      <c r="C2555" s="18"/>
    </row>
    <row r="2556" ht="12.75">
      <c r="C2556" s="18"/>
    </row>
    <row r="2557" ht="12.75">
      <c r="C2557" s="18"/>
    </row>
    <row r="2558" ht="12.75">
      <c r="C2558" s="18"/>
    </row>
    <row r="2559" ht="12.75">
      <c r="C2559" s="18"/>
    </row>
    <row r="2560" ht="12.75">
      <c r="C2560" s="18"/>
    </row>
    <row r="2561" ht="12.75">
      <c r="C2561" s="18"/>
    </row>
    <row r="2562" ht="12.75">
      <c r="C2562" s="18"/>
    </row>
    <row r="2563" ht="12.75">
      <c r="C2563" s="18"/>
    </row>
    <row r="2564" ht="12.75">
      <c r="C2564" s="18"/>
    </row>
    <row r="2565" ht="12.75">
      <c r="C2565" s="18"/>
    </row>
    <row r="2566" ht="12.75">
      <c r="C2566" s="18"/>
    </row>
    <row r="2567" ht="12.75">
      <c r="C2567" s="18"/>
    </row>
    <row r="2568" ht="12.75">
      <c r="C2568" s="18"/>
    </row>
    <row r="2569" ht="12.75">
      <c r="C2569" s="18"/>
    </row>
    <row r="2570" ht="12.75">
      <c r="C2570" s="18"/>
    </row>
    <row r="2571" ht="12.75">
      <c r="C2571" s="18"/>
    </row>
    <row r="2572" ht="12.75">
      <c r="C2572" s="18"/>
    </row>
    <row r="2573" ht="12.75">
      <c r="C2573" s="18"/>
    </row>
    <row r="2574" ht="12.75">
      <c r="C2574" s="18"/>
    </row>
    <row r="2575" ht="12.75">
      <c r="C2575" s="18"/>
    </row>
    <row r="2576" ht="12.75">
      <c r="C2576" s="18"/>
    </row>
    <row r="2577" ht="12.75">
      <c r="C2577" s="18"/>
    </row>
    <row r="2578" ht="12.75">
      <c r="C2578" s="18"/>
    </row>
    <row r="2579" ht="12.75">
      <c r="C2579" s="18"/>
    </row>
    <row r="2580" ht="12.75">
      <c r="C2580" s="18"/>
    </row>
    <row r="2581" ht="12.75">
      <c r="C2581" s="18"/>
    </row>
    <row r="2582" ht="12.75">
      <c r="C2582" s="18"/>
    </row>
    <row r="2583" ht="12.75">
      <c r="C2583" s="18"/>
    </row>
    <row r="2584" ht="12.75">
      <c r="C2584" s="18"/>
    </row>
    <row r="2585" ht="12.75">
      <c r="C2585" s="18"/>
    </row>
    <row r="2586" ht="12.75">
      <c r="C2586" s="18"/>
    </row>
    <row r="2587" ht="12.75">
      <c r="C2587" s="18"/>
    </row>
    <row r="2588" ht="12.75">
      <c r="C2588" s="18"/>
    </row>
    <row r="2589" ht="12.75">
      <c r="C2589" s="18"/>
    </row>
    <row r="2590" ht="12.75">
      <c r="C2590" s="18"/>
    </row>
    <row r="2591" ht="12.75">
      <c r="C2591" s="18"/>
    </row>
    <row r="2592" ht="12.75">
      <c r="C2592" s="18"/>
    </row>
    <row r="2593" ht="12.75">
      <c r="C2593" s="18"/>
    </row>
    <row r="2594" ht="12.75">
      <c r="C2594" s="18"/>
    </row>
    <row r="2595" ht="12.75">
      <c r="C2595" s="18"/>
    </row>
    <row r="2596" ht="12.75">
      <c r="C2596" s="18"/>
    </row>
    <row r="2597" ht="12.75">
      <c r="C2597" s="18"/>
    </row>
    <row r="2598" ht="12.75">
      <c r="C2598" s="18"/>
    </row>
    <row r="2599" ht="12.75">
      <c r="C2599" s="18"/>
    </row>
    <row r="2600" ht="12.75">
      <c r="C2600" s="18"/>
    </row>
    <row r="2601" ht="12.75">
      <c r="C2601" s="18"/>
    </row>
    <row r="2602" ht="12.75">
      <c r="C2602" s="18"/>
    </row>
    <row r="2603" ht="12.75">
      <c r="C2603" s="18"/>
    </row>
    <row r="2604" ht="12.75">
      <c r="C2604" s="18"/>
    </row>
    <row r="2605" ht="12.75">
      <c r="C2605" s="18"/>
    </row>
    <row r="2606" ht="12.75">
      <c r="C2606" s="18"/>
    </row>
    <row r="2607" ht="12.75">
      <c r="C2607" s="18"/>
    </row>
    <row r="2608" ht="12.75">
      <c r="C2608" s="18"/>
    </row>
    <row r="2609" ht="12.75">
      <c r="C2609" s="18"/>
    </row>
    <row r="2610" ht="12.75">
      <c r="C2610" s="18"/>
    </row>
    <row r="2611" ht="12.75">
      <c r="C2611" s="18"/>
    </row>
    <row r="2612" ht="12.75">
      <c r="C2612" s="18"/>
    </row>
    <row r="2613" ht="12.75">
      <c r="C2613" s="18"/>
    </row>
    <row r="2614" ht="12.75">
      <c r="C2614" s="18"/>
    </row>
    <row r="2615" ht="12.75">
      <c r="C2615" s="18"/>
    </row>
    <row r="2616" ht="12.75">
      <c r="C2616" s="18"/>
    </row>
    <row r="2617" ht="12.75">
      <c r="C2617" s="18"/>
    </row>
    <row r="2618" ht="12.75">
      <c r="C2618" s="18"/>
    </row>
    <row r="2619" ht="12.75">
      <c r="C2619" s="18"/>
    </row>
    <row r="2620" ht="12.75">
      <c r="C2620" s="18"/>
    </row>
    <row r="2621" ht="12.75">
      <c r="C2621" s="18"/>
    </row>
    <row r="2622" ht="12.75">
      <c r="C2622" s="18"/>
    </row>
    <row r="2623" ht="12.75">
      <c r="C2623" s="18"/>
    </row>
    <row r="2624" ht="12.75">
      <c r="C2624" s="18"/>
    </row>
    <row r="2625" ht="12.75">
      <c r="C2625" s="18"/>
    </row>
    <row r="2626" ht="12.75">
      <c r="C2626" s="18"/>
    </row>
    <row r="2627" ht="12.75">
      <c r="C2627" s="18"/>
    </row>
    <row r="2628" ht="12.75">
      <c r="C2628" s="18"/>
    </row>
    <row r="2629" ht="12.75">
      <c r="C2629" s="18"/>
    </row>
    <row r="2630" ht="12.75">
      <c r="C2630" s="18"/>
    </row>
    <row r="2631" ht="12.75">
      <c r="C2631" s="18"/>
    </row>
    <row r="2632" ht="12.75">
      <c r="C2632" s="18"/>
    </row>
    <row r="2633" ht="12.75">
      <c r="C2633" s="18"/>
    </row>
    <row r="2634" ht="12.75">
      <c r="C2634" s="18"/>
    </row>
    <row r="2635" ht="12.75">
      <c r="C2635" s="18"/>
    </row>
    <row r="2636" ht="12.75">
      <c r="C2636" s="18"/>
    </row>
    <row r="2637" ht="12.75">
      <c r="C2637" s="18"/>
    </row>
    <row r="2638" ht="12.75">
      <c r="C2638" s="18"/>
    </row>
    <row r="2639" ht="12.75">
      <c r="C2639" s="18"/>
    </row>
    <row r="2640" ht="12.75">
      <c r="C2640" s="18"/>
    </row>
    <row r="2641" ht="12.75">
      <c r="C2641" s="18"/>
    </row>
    <row r="2642" ht="12.75">
      <c r="C2642" s="18"/>
    </row>
    <row r="2643" ht="12.75">
      <c r="C2643" s="18"/>
    </row>
    <row r="2644" ht="12.75">
      <c r="C2644" s="18"/>
    </row>
    <row r="2645" ht="12.75">
      <c r="C2645" s="18"/>
    </row>
    <row r="2646" ht="12.75">
      <c r="C2646" s="18"/>
    </row>
    <row r="2647" ht="12.75">
      <c r="C2647" s="18"/>
    </row>
    <row r="2648" ht="12.75">
      <c r="C2648" s="18"/>
    </row>
    <row r="2649" ht="12.75">
      <c r="C2649" s="18"/>
    </row>
    <row r="2650" ht="12.75">
      <c r="C2650" s="18"/>
    </row>
    <row r="2651" ht="12.75">
      <c r="C2651" s="18"/>
    </row>
    <row r="2652" ht="12.75">
      <c r="C2652" s="18"/>
    </row>
    <row r="2653" ht="12.75">
      <c r="C2653" s="18"/>
    </row>
    <row r="2654" ht="12.75">
      <c r="C2654" s="18"/>
    </row>
    <row r="2655" ht="12.75">
      <c r="C2655" s="18"/>
    </row>
    <row r="2656" ht="12.75">
      <c r="C2656" s="18"/>
    </row>
    <row r="2657" ht="12.75">
      <c r="C2657" s="18"/>
    </row>
    <row r="2658" ht="12.75">
      <c r="C2658" s="18"/>
    </row>
    <row r="2659" ht="12.75">
      <c r="C2659" s="18"/>
    </row>
    <row r="2660" ht="12.75">
      <c r="C2660" s="18"/>
    </row>
    <row r="2661" ht="12.75">
      <c r="C2661" s="18"/>
    </row>
    <row r="2662" ht="12.75">
      <c r="C2662" s="18"/>
    </row>
    <row r="2663" ht="12.75">
      <c r="C2663" s="18"/>
    </row>
    <row r="2664" ht="12.75">
      <c r="C2664" s="18"/>
    </row>
    <row r="2665" ht="12.75">
      <c r="C2665" s="18"/>
    </row>
    <row r="2666" ht="12.75">
      <c r="C2666" s="18"/>
    </row>
    <row r="2667" ht="12.75">
      <c r="C2667" s="18"/>
    </row>
    <row r="2668" ht="12.75">
      <c r="C2668" s="18"/>
    </row>
    <row r="2669" ht="12.75">
      <c r="C2669" s="18"/>
    </row>
    <row r="2670" ht="12.75">
      <c r="C2670" s="18"/>
    </row>
    <row r="2671" ht="12.75">
      <c r="C2671" s="18"/>
    </row>
    <row r="2672" ht="12.75">
      <c r="C2672" s="18"/>
    </row>
    <row r="2673" ht="12.75">
      <c r="C2673" s="18"/>
    </row>
    <row r="2674" ht="12.75">
      <c r="C2674" s="18"/>
    </row>
    <row r="2675" ht="12.75">
      <c r="C2675" s="18"/>
    </row>
    <row r="2676" ht="12.75">
      <c r="C2676" s="18"/>
    </row>
    <row r="2677" ht="12.75">
      <c r="C2677" s="18"/>
    </row>
    <row r="2678" ht="12.75">
      <c r="C2678" s="18"/>
    </row>
    <row r="2679" ht="12.75">
      <c r="C2679" s="18"/>
    </row>
    <row r="2680" ht="12.75">
      <c r="C2680" s="18"/>
    </row>
    <row r="2681" ht="12.75">
      <c r="C2681" s="18"/>
    </row>
    <row r="2682" ht="12.75">
      <c r="C2682" s="18"/>
    </row>
    <row r="2683" ht="12.75">
      <c r="C2683" s="18"/>
    </row>
    <row r="2684" ht="12.75">
      <c r="C2684" s="18"/>
    </row>
    <row r="2685" ht="12.75">
      <c r="C2685" s="18"/>
    </row>
    <row r="2686" ht="12.75">
      <c r="C2686" s="18"/>
    </row>
    <row r="2687" ht="12.75">
      <c r="C2687" s="18"/>
    </row>
    <row r="2688" ht="12.75">
      <c r="C2688" s="18"/>
    </row>
    <row r="2689" ht="12.75">
      <c r="C2689" s="18"/>
    </row>
    <row r="2690" ht="12.75">
      <c r="C2690" s="18"/>
    </row>
    <row r="2691" ht="12.75">
      <c r="C2691" s="18"/>
    </row>
    <row r="2692" ht="12.75">
      <c r="C2692" s="18"/>
    </row>
    <row r="2693" ht="12.75">
      <c r="C2693" s="18"/>
    </row>
    <row r="2694" ht="12.75">
      <c r="C2694" s="18"/>
    </row>
    <row r="2695" ht="12.75">
      <c r="C2695" s="18"/>
    </row>
    <row r="2696" ht="12.75">
      <c r="C2696" s="18"/>
    </row>
    <row r="2697" ht="12.75">
      <c r="C2697" s="18"/>
    </row>
    <row r="2698" ht="12.75">
      <c r="C2698" s="18"/>
    </row>
    <row r="2699" ht="12.75">
      <c r="C2699" s="18"/>
    </row>
    <row r="2700" ht="12.75">
      <c r="C2700" s="18"/>
    </row>
    <row r="2701" ht="12.75">
      <c r="C2701" s="18"/>
    </row>
    <row r="2702" ht="12.75">
      <c r="C2702" s="18"/>
    </row>
    <row r="2703" ht="12.75">
      <c r="C2703" s="18"/>
    </row>
    <row r="2704" ht="12.75">
      <c r="C2704" s="18"/>
    </row>
    <row r="2705" ht="12.75">
      <c r="C2705" s="18"/>
    </row>
    <row r="2706" ht="12.75">
      <c r="C2706" s="18"/>
    </row>
    <row r="2707" ht="12.75">
      <c r="C2707" s="18"/>
    </row>
    <row r="2708" ht="12.75">
      <c r="C2708" s="18"/>
    </row>
    <row r="2709" ht="12.75">
      <c r="C2709" s="18"/>
    </row>
    <row r="2710" ht="12.75">
      <c r="C2710" s="18"/>
    </row>
    <row r="2711" ht="12.75">
      <c r="C2711" s="18"/>
    </row>
    <row r="2712" ht="12.75">
      <c r="C2712" s="18"/>
    </row>
    <row r="2713" ht="12.75">
      <c r="C2713" s="18"/>
    </row>
    <row r="2714" ht="12.75">
      <c r="C2714" s="18"/>
    </row>
    <row r="2715" ht="12.75">
      <c r="C2715" s="18"/>
    </row>
    <row r="2716" ht="12.75">
      <c r="C2716" s="18"/>
    </row>
    <row r="2717" ht="12.75">
      <c r="C2717" s="18"/>
    </row>
    <row r="2718" ht="12.75">
      <c r="C2718" s="18"/>
    </row>
    <row r="2719" ht="12.75">
      <c r="C2719" s="18"/>
    </row>
    <row r="2720" ht="12.75">
      <c r="C2720" s="18"/>
    </row>
    <row r="2721" ht="12.75">
      <c r="C2721" s="18"/>
    </row>
    <row r="2722" ht="12.75">
      <c r="C2722" s="18"/>
    </row>
    <row r="2723" ht="12.75">
      <c r="C2723" s="18"/>
    </row>
    <row r="2724" ht="12.75">
      <c r="C2724" s="18"/>
    </row>
    <row r="2725" ht="12.75">
      <c r="C2725" s="18"/>
    </row>
    <row r="2726" ht="12.75">
      <c r="C2726" s="18"/>
    </row>
    <row r="2727" ht="12.75">
      <c r="C2727" s="18"/>
    </row>
    <row r="2728" ht="12.75">
      <c r="C2728" s="18"/>
    </row>
    <row r="2729" ht="12.75">
      <c r="C2729" s="18"/>
    </row>
    <row r="2730" ht="12.75">
      <c r="C2730" s="18"/>
    </row>
    <row r="2731" ht="12.75">
      <c r="C2731" s="18"/>
    </row>
    <row r="2732" ht="12.75">
      <c r="C2732" s="18"/>
    </row>
    <row r="2733" ht="12.75">
      <c r="C2733" s="18"/>
    </row>
    <row r="2734" ht="12.75">
      <c r="C2734" s="18"/>
    </row>
    <row r="2735" ht="12.75">
      <c r="C2735" s="18"/>
    </row>
    <row r="2736" ht="12.75">
      <c r="C2736" s="18"/>
    </row>
    <row r="2737" ht="12.75">
      <c r="C2737" s="18"/>
    </row>
    <row r="2738" ht="12.75">
      <c r="C2738" s="18"/>
    </row>
    <row r="2739" ht="12.75">
      <c r="C2739" s="18"/>
    </row>
    <row r="2740" ht="12.75">
      <c r="C2740" s="18"/>
    </row>
    <row r="2741" ht="12.75">
      <c r="C2741" s="18"/>
    </row>
    <row r="2742" ht="12.75">
      <c r="C2742" s="18"/>
    </row>
    <row r="2743" ht="12.75">
      <c r="C2743" s="18"/>
    </row>
    <row r="2744" ht="12.75">
      <c r="C2744" s="18"/>
    </row>
    <row r="2745" ht="12.75">
      <c r="C2745" s="18"/>
    </row>
    <row r="2746" ht="12.75">
      <c r="C2746" s="18"/>
    </row>
    <row r="2747" ht="12.75">
      <c r="C2747" s="18"/>
    </row>
    <row r="2748" ht="12.75">
      <c r="C2748" s="18"/>
    </row>
    <row r="2749" ht="12.75">
      <c r="C2749" s="18"/>
    </row>
    <row r="2750" ht="12.75">
      <c r="C2750" s="18"/>
    </row>
    <row r="2751" ht="12.75">
      <c r="C2751" s="18"/>
    </row>
    <row r="2752" ht="12.75">
      <c r="C2752" s="18"/>
    </row>
    <row r="2753" ht="12.75">
      <c r="C2753" s="18"/>
    </row>
    <row r="2754" ht="12.75">
      <c r="C2754" s="18"/>
    </row>
    <row r="2755" ht="12.75">
      <c r="C2755" s="18"/>
    </row>
    <row r="2756" ht="12.75">
      <c r="C2756" s="18"/>
    </row>
    <row r="2757" ht="12.75">
      <c r="C2757" s="18"/>
    </row>
    <row r="2758" ht="12.75">
      <c r="C2758" s="18"/>
    </row>
    <row r="2759" ht="12.75">
      <c r="C2759" s="18"/>
    </row>
    <row r="2760" ht="12.75">
      <c r="C2760" s="18"/>
    </row>
    <row r="2761" ht="12.75">
      <c r="C2761" s="18"/>
    </row>
    <row r="2762" ht="12.75">
      <c r="C2762" s="18"/>
    </row>
    <row r="2763" ht="12.75">
      <c r="C2763" s="18"/>
    </row>
    <row r="2764" ht="12.75">
      <c r="C2764" s="18"/>
    </row>
    <row r="2765" ht="12.75">
      <c r="C2765" s="18"/>
    </row>
    <row r="2766" ht="12.75">
      <c r="C2766" s="18"/>
    </row>
    <row r="2767" ht="12.75">
      <c r="C2767" s="18"/>
    </row>
    <row r="2768" ht="12.75">
      <c r="C2768" s="18"/>
    </row>
    <row r="2769" ht="12.75">
      <c r="C2769" s="18"/>
    </row>
    <row r="2770" ht="12.75">
      <c r="C2770" s="18"/>
    </row>
    <row r="2771" ht="12.75">
      <c r="C2771" s="18"/>
    </row>
    <row r="2772" ht="12.75">
      <c r="C2772" s="18"/>
    </row>
    <row r="2773" ht="12.75">
      <c r="C2773" s="18"/>
    </row>
    <row r="2774" ht="12.75">
      <c r="C2774" s="18"/>
    </row>
    <row r="2775" ht="12.75">
      <c r="C2775" s="18"/>
    </row>
    <row r="2776" ht="12.75">
      <c r="C2776" s="18"/>
    </row>
    <row r="2777" ht="12.75">
      <c r="C2777" s="18"/>
    </row>
    <row r="2778" ht="12.75">
      <c r="C2778" s="18"/>
    </row>
    <row r="2779" ht="12.75">
      <c r="C2779" s="18"/>
    </row>
    <row r="2780" ht="12.75">
      <c r="C2780" s="18"/>
    </row>
    <row r="2781" ht="12.75">
      <c r="C2781" s="18"/>
    </row>
    <row r="2782" ht="12.75">
      <c r="C2782" s="18"/>
    </row>
    <row r="2783" ht="12.75">
      <c r="C2783" s="18"/>
    </row>
    <row r="2784" ht="12.75">
      <c r="C2784" s="18"/>
    </row>
    <row r="2785" ht="12.75">
      <c r="C2785" s="18"/>
    </row>
    <row r="2786" ht="12.75">
      <c r="C2786" s="18"/>
    </row>
    <row r="2787" ht="12.75">
      <c r="C2787" s="18"/>
    </row>
    <row r="2788" ht="12.75">
      <c r="C2788" s="18"/>
    </row>
    <row r="2789" ht="12.75">
      <c r="C2789" s="18"/>
    </row>
    <row r="2790" ht="12.75">
      <c r="C2790" s="18"/>
    </row>
    <row r="2791" ht="12.75">
      <c r="C2791" s="18"/>
    </row>
    <row r="2792" ht="12.75">
      <c r="C2792" s="18"/>
    </row>
    <row r="2793" ht="12.75">
      <c r="C2793" s="18"/>
    </row>
    <row r="2794" ht="12.75">
      <c r="C2794" s="18"/>
    </row>
    <row r="2795" ht="12.75">
      <c r="C2795" s="18"/>
    </row>
    <row r="2796" ht="12.75">
      <c r="C2796" s="18"/>
    </row>
    <row r="2797" ht="12.75">
      <c r="C2797" s="18"/>
    </row>
    <row r="2798" ht="12.75">
      <c r="C2798" s="18"/>
    </row>
    <row r="2799" ht="12.75">
      <c r="C2799" s="18"/>
    </row>
    <row r="2800" ht="12.75">
      <c r="C2800" s="18"/>
    </row>
    <row r="2801" ht="12.75">
      <c r="C2801" s="18"/>
    </row>
    <row r="2802" ht="12.75">
      <c r="C2802" s="18"/>
    </row>
    <row r="2803" ht="12.75">
      <c r="C2803" s="18"/>
    </row>
    <row r="2804" ht="12.75">
      <c r="C2804" s="18"/>
    </row>
    <row r="2805" ht="12.75">
      <c r="C2805" s="18"/>
    </row>
    <row r="2806" ht="12.75">
      <c r="C2806" s="18"/>
    </row>
    <row r="2807" ht="12.75">
      <c r="C2807" s="18"/>
    </row>
    <row r="2808" ht="12.75">
      <c r="C2808" s="18"/>
    </row>
    <row r="2809" ht="12.75">
      <c r="C2809" s="18"/>
    </row>
    <row r="2810" ht="12.75">
      <c r="C2810" s="18"/>
    </row>
    <row r="2811" ht="12.75">
      <c r="C2811" s="18"/>
    </row>
    <row r="2812" ht="12.75">
      <c r="C2812" s="18"/>
    </row>
    <row r="2813" ht="12.75">
      <c r="C2813" s="18"/>
    </row>
    <row r="2814" ht="12.75">
      <c r="C2814" s="18"/>
    </row>
    <row r="2815" ht="12.75">
      <c r="C2815" s="18"/>
    </row>
    <row r="2816" ht="12.75">
      <c r="C2816" s="18"/>
    </row>
    <row r="2817" ht="12.75">
      <c r="C2817" s="18"/>
    </row>
    <row r="2818" ht="12.75">
      <c r="C2818" s="18"/>
    </row>
    <row r="2819" ht="12.75">
      <c r="C2819" s="18"/>
    </row>
    <row r="2820" ht="12.75">
      <c r="C2820" s="18"/>
    </row>
    <row r="2821" ht="12.75">
      <c r="C2821" s="18"/>
    </row>
    <row r="2822" ht="12.75">
      <c r="C2822" s="18"/>
    </row>
    <row r="2823" ht="12.75">
      <c r="C2823" s="18"/>
    </row>
    <row r="2824" ht="12.75">
      <c r="C2824" s="18"/>
    </row>
    <row r="2825" ht="12.75">
      <c r="C2825" s="18"/>
    </row>
    <row r="2826" ht="12.75">
      <c r="C2826" s="18"/>
    </row>
    <row r="2827" ht="12.75">
      <c r="C2827" s="18"/>
    </row>
    <row r="2828" ht="12.75">
      <c r="C2828" s="18"/>
    </row>
    <row r="2829" ht="12.75">
      <c r="C2829" s="18"/>
    </row>
    <row r="2830" ht="12.75">
      <c r="C2830" s="18"/>
    </row>
    <row r="2831" ht="12.75">
      <c r="C2831" s="18"/>
    </row>
    <row r="2832" ht="12.75">
      <c r="C2832" s="18"/>
    </row>
    <row r="2833" ht="12.75">
      <c r="C2833" s="18"/>
    </row>
    <row r="2834" ht="12.75">
      <c r="C2834" s="18"/>
    </row>
    <row r="2835" ht="12.75">
      <c r="C2835" s="18"/>
    </row>
    <row r="2836" ht="12.75">
      <c r="C2836" s="18"/>
    </row>
    <row r="2837" ht="12.75">
      <c r="C2837" s="18"/>
    </row>
    <row r="2838" ht="12.75">
      <c r="C2838" s="18"/>
    </row>
    <row r="2839" ht="12.75">
      <c r="C2839" s="18"/>
    </row>
    <row r="2840" ht="12.75">
      <c r="C2840" s="18"/>
    </row>
    <row r="2841" ht="12.75">
      <c r="C2841" s="18"/>
    </row>
    <row r="2842" ht="12.75">
      <c r="C2842" s="18"/>
    </row>
    <row r="2843" ht="12.75">
      <c r="C2843" s="18"/>
    </row>
    <row r="2844" ht="12.75">
      <c r="C2844" s="18"/>
    </row>
    <row r="2845" ht="12.75">
      <c r="C2845" s="18"/>
    </row>
    <row r="2846" ht="12.75">
      <c r="C2846" s="18"/>
    </row>
    <row r="2847" ht="12.75">
      <c r="C2847" s="18"/>
    </row>
    <row r="2848" ht="12.75">
      <c r="C2848" s="18"/>
    </row>
    <row r="2849" ht="12.75">
      <c r="C2849" s="18"/>
    </row>
    <row r="2850" ht="12.75">
      <c r="C2850" s="18"/>
    </row>
    <row r="2851" ht="12.75">
      <c r="C2851" s="18"/>
    </row>
    <row r="2852" ht="12.75">
      <c r="C2852" s="18"/>
    </row>
    <row r="2853" ht="12.75">
      <c r="C2853" s="18"/>
    </row>
    <row r="2854" ht="12.75">
      <c r="C2854" s="18"/>
    </row>
    <row r="2855" ht="12.75">
      <c r="C2855" s="18"/>
    </row>
    <row r="2856" ht="12.75">
      <c r="C2856" s="18"/>
    </row>
    <row r="2857" ht="12.75">
      <c r="C2857" s="18"/>
    </row>
    <row r="2858" ht="12.75">
      <c r="C2858" s="18"/>
    </row>
    <row r="2859" ht="12.75">
      <c r="C2859" s="18"/>
    </row>
    <row r="2860" ht="12.75">
      <c r="C2860" s="18"/>
    </row>
    <row r="2861" ht="12.75">
      <c r="C2861" s="18"/>
    </row>
    <row r="2862" ht="12.75">
      <c r="C2862" s="18"/>
    </row>
    <row r="2863" ht="12.75">
      <c r="C2863" s="18"/>
    </row>
    <row r="2864" ht="12.75">
      <c r="C2864" s="18"/>
    </row>
    <row r="2865" ht="12.75">
      <c r="C2865" s="18"/>
    </row>
    <row r="2866" ht="12.75">
      <c r="C2866" s="18"/>
    </row>
    <row r="2867" ht="12.75">
      <c r="C2867" s="18"/>
    </row>
    <row r="2868" ht="12.75">
      <c r="C2868" s="18"/>
    </row>
    <row r="2869" ht="12.75">
      <c r="C2869" s="18"/>
    </row>
    <row r="2870" ht="12.75">
      <c r="C2870" s="18"/>
    </row>
    <row r="2871" ht="12.75">
      <c r="C2871" s="18"/>
    </row>
    <row r="2872" ht="12.75">
      <c r="C2872" s="18"/>
    </row>
    <row r="2873" ht="12.75">
      <c r="C2873" s="18"/>
    </row>
    <row r="2874" ht="12.75">
      <c r="C2874" s="18"/>
    </row>
    <row r="2875" ht="12.75">
      <c r="C2875" s="18"/>
    </row>
    <row r="2876" ht="12.75">
      <c r="C2876" s="18"/>
    </row>
    <row r="2877" ht="12.75">
      <c r="C2877" s="18"/>
    </row>
    <row r="2878" ht="12.75">
      <c r="C2878" s="18"/>
    </row>
    <row r="2879" ht="12.75">
      <c r="C2879" s="18"/>
    </row>
    <row r="2880" ht="12.75">
      <c r="C2880" s="18"/>
    </row>
    <row r="2881" ht="12.75">
      <c r="C2881" s="18"/>
    </row>
    <row r="2882" ht="12.75">
      <c r="C2882" s="18"/>
    </row>
    <row r="2883" ht="12.75">
      <c r="C2883" s="18"/>
    </row>
    <row r="2884" ht="12.75">
      <c r="C2884" s="18"/>
    </row>
    <row r="2885" ht="12.75">
      <c r="C2885" s="18"/>
    </row>
    <row r="2886" ht="12.75">
      <c r="C2886" s="18"/>
    </row>
    <row r="2887" ht="12.75">
      <c r="C2887" s="18"/>
    </row>
    <row r="2888" ht="12.75">
      <c r="C2888" s="18"/>
    </row>
    <row r="2889" ht="12.75">
      <c r="C2889" s="18"/>
    </row>
    <row r="2890" ht="12.75">
      <c r="C2890" s="18"/>
    </row>
    <row r="2891" ht="12.75">
      <c r="C2891" s="18"/>
    </row>
    <row r="2892" ht="12.75">
      <c r="C2892" s="18"/>
    </row>
    <row r="2893" ht="12.75">
      <c r="C2893" s="18"/>
    </row>
    <row r="2894" ht="12.75">
      <c r="C2894" s="18"/>
    </row>
    <row r="2895" ht="12.75">
      <c r="C2895" s="18"/>
    </row>
    <row r="2896" ht="12.75">
      <c r="C2896" s="18"/>
    </row>
    <row r="2897" ht="12.75">
      <c r="C2897" s="18"/>
    </row>
    <row r="2898" ht="12.75">
      <c r="C2898" s="18"/>
    </row>
    <row r="2899" ht="12.75">
      <c r="C2899" s="18"/>
    </row>
    <row r="2900" ht="12.75">
      <c r="C2900" s="18"/>
    </row>
    <row r="2901" ht="12.75">
      <c r="C2901" s="18"/>
    </row>
    <row r="2902" ht="12.75">
      <c r="C2902" s="18"/>
    </row>
    <row r="2903" ht="12.75">
      <c r="C2903" s="18"/>
    </row>
    <row r="2904" ht="12.75">
      <c r="C2904" s="18"/>
    </row>
    <row r="2905" ht="12.75">
      <c r="C2905" s="18"/>
    </row>
    <row r="2906" ht="12.75">
      <c r="C2906" s="18"/>
    </row>
    <row r="2907" ht="12.75">
      <c r="C2907" s="18"/>
    </row>
    <row r="2908" ht="12.75">
      <c r="C2908" s="18"/>
    </row>
    <row r="2909" ht="12.75">
      <c r="C2909" s="18"/>
    </row>
    <row r="2910" ht="12.75">
      <c r="C2910" s="18"/>
    </row>
    <row r="2911" ht="12.75">
      <c r="C2911" s="18"/>
    </row>
    <row r="2912" ht="12.75">
      <c r="C2912" s="18"/>
    </row>
    <row r="2913" ht="12.75">
      <c r="C2913" s="18"/>
    </row>
    <row r="2914" ht="12.75">
      <c r="C2914" s="18"/>
    </row>
    <row r="2915" ht="12.75">
      <c r="C2915" s="18"/>
    </row>
    <row r="2916" ht="12.75">
      <c r="C2916" s="18"/>
    </row>
    <row r="2917" ht="12.75">
      <c r="C2917" s="18"/>
    </row>
    <row r="2918" ht="12.75">
      <c r="C2918" s="18"/>
    </row>
    <row r="2919" ht="12.75">
      <c r="C2919" s="18"/>
    </row>
    <row r="2920" ht="12.75">
      <c r="C2920" s="18"/>
    </row>
    <row r="2921" ht="12.75">
      <c r="C2921" s="18"/>
    </row>
    <row r="2922" ht="12.75">
      <c r="C2922" s="18"/>
    </row>
    <row r="2923" ht="12.75">
      <c r="C2923" s="18"/>
    </row>
    <row r="2924" ht="12.75">
      <c r="C2924" s="18"/>
    </row>
    <row r="2925" ht="12.75">
      <c r="C2925" s="18"/>
    </row>
    <row r="2926" ht="12.75">
      <c r="C2926" s="18"/>
    </row>
    <row r="2927" ht="12.75">
      <c r="C2927" s="18"/>
    </row>
    <row r="2928" ht="12.75">
      <c r="C2928" s="18"/>
    </row>
    <row r="2929" ht="12.75">
      <c r="C2929" s="18"/>
    </row>
    <row r="2930" ht="12.75">
      <c r="C2930" s="18"/>
    </row>
    <row r="2931" ht="12.75">
      <c r="C2931" s="18"/>
    </row>
    <row r="2932" ht="12.75">
      <c r="C2932" s="18"/>
    </row>
    <row r="2933" ht="12.75">
      <c r="C2933" s="18"/>
    </row>
    <row r="2934" ht="12.75">
      <c r="C2934" s="18"/>
    </row>
    <row r="2935" ht="12.75">
      <c r="C2935" s="18"/>
    </row>
    <row r="2936" ht="12.75">
      <c r="C2936" s="18"/>
    </row>
    <row r="2937" ht="12.75">
      <c r="C2937" s="18"/>
    </row>
    <row r="2938" ht="12.75">
      <c r="C2938" s="18"/>
    </row>
    <row r="2939" ht="12.75">
      <c r="C2939" s="18"/>
    </row>
    <row r="2940" ht="12.75">
      <c r="C2940" s="18"/>
    </row>
    <row r="2941" ht="12.75">
      <c r="C2941" s="18"/>
    </row>
    <row r="2942" ht="12.75">
      <c r="C2942" s="18"/>
    </row>
    <row r="2943" ht="12.75">
      <c r="C2943" s="18"/>
    </row>
    <row r="2944" ht="12.75">
      <c r="C2944" s="18"/>
    </row>
    <row r="2945" ht="12.75">
      <c r="C2945" s="18"/>
    </row>
    <row r="2946" ht="12.75">
      <c r="C2946" s="18"/>
    </row>
    <row r="2947" ht="12.75">
      <c r="C2947" s="18"/>
    </row>
    <row r="2948" ht="12.75">
      <c r="C2948" s="18"/>
    </row>
    <row r="2949" ht="12.75">
      <c r="C2949" s="18"/>
    </row>
    <row r="2950" ht="12.75">
      <c r="C2950" s="18"/>
    </row>
    <row r="2951" ht="12.75">
      <c r="C2951" s="18"/>
    </row>
    <row r="2952" ht="12.75">
      <c r="C2952" s="18"/>
    </row>
    <row r="2953" ht="12.75">
      <c r="C2953" s="18"/>
    </row>
    <row r="2954" ht="12.75">
      <c r="C2954" s="18"/>
    </row>
    <row r="2955" ht="12.75">
      <c r="C2955" s="18"/>
    </row>
    <row r="2956" ht="12.75">
      <c r="C2956" s="18"/>
    </row>
    <row r="2957" ht="12.75">
      <c r="C2957" s="18"/>
    </row>
    <row r="2958" ht="12.75">
      <c r="C2958" s="18"/>
    </row>
    <row r="2959" ht="12.75">
      <c r="C2959" s="18"/>
    </row>
    <row r="2960" ht="12.75">
      <c r="C2960" s="18"/>
    </row>
    <row r="2961" ht="12.75">
      <c r="C2961" s="18"/>
    </row>
    <row r="2962" ht="12.75">
      <c r="C2962" s="18"/>
    </row>
    <row r="2963" ht="12.75">
      <c r="C2963" s="18"/>
    </row>
    <row r="2964" ht="12.75">
      <c r="C2964" s="18"/>
    </row>
    <row r="2965" ht="12.75">
      <c r="C2965" s="18"/>
    </row>
    <row r="2966" ht="12.75">
      <c r="C2966" s="18"/>
    </row>
    <row r="2967" ht="12.75">
      <c r="C2967" s="18"/>
    </row>
    <row r="2968" ht="12.75">
      <c r="C2968" s="18"/>
    </row>
    <row r="2969" ht="12.75">
      <c r="C2969" s="18"/>
    </row>
    <row r="2970" ht="12.75">
      <c r="C2970" s="18"/>
    </row>
    <row r="2971" ht="12.75">
      <c r="C2971" s="18"/>
    </row>
    <row r="2972" ht="12.75">
      <c r="C2972" s="18"/>
    </row>
    <row r="2973" ht="12.75">
      <c r="C2973" s="18"/>
    </row>
    <row r="2974" ht="12.75">
      <c r="C2974" s="18"/>
    </row>
    <row r="2975" ht="12.75">
      <c r="C2975" s="18"/>
    </row>
    <row r="2976" ht="12.75">
      <c r="C2976" s="18"/>
    </row>
    <row r="2977" ht="12.75">
      <c r="C2977" s="18"/>
    </row>
    <row r="2978" ht="12.75">
      <c r="C2978" s="18"/>
    </row>
    <row r="2979" ht="12.75">
      <c r="C2979" s="18"/>
    </row>
    <row r="2980" ht="12.75">
      <c r="C2980" s="18"/>
    </row>
    <row r="2981" ht="12.75">
      <c r="C2981" s="18"/>
    </row>
    <row r="2982" ht="12.75">
      <c r="C2982" s="18"/>
    </row>
    <row r="2983" ht="12.75">
      <c r="C2983" s="18"/>
    </row>
    <row r="2984" ht="12.75">
      <c r="C2984" s="18"/>
    </row>
    <row r="2985" ht="12.75">
      <c r="C2985" s="18"/>
    </row>
    <row r="2986" ht="12.75">
      <c r="C2986" s="18"/>
    </row>
    <row r="2987" ht="12.75">
      <c r="C2987" s="18"/>
    </row>
    <row r="2988" ht="12.75">
      <c r="C2988" s="18"/>
    </row>
    <row r="2989" ht="12.75">
      <c r="C2989" s="18"/>
    </row>
    <row r="2990" ht="12.75">
      <c r="C2990" s="18"/>
    </row>
    <row r="2991" ht="12.75">
      <c r="C2991" s="18"/>
    </row>
    <row r="2992" ht="12.75">
      <c r="C2992" s="18"/>
    </row>
    <row r="2993" ht="12.75">
      <c r="C2993" s="18"/>
    </row>
    <row r="2994" ht="12.75">
      <c r="C2994" s="18"/>
    </row>
    <row r="2995" ht="12.75">
      <c r="C2995" s="18"/>
    </row>
    <row r="2996" ht="12.75">
      <c r="C2996" s="18"/>
    </row>
    <row r="2997" ht="12.75">
      <c r="C2997" s="18"/>
    </row>
    <row r="2998" ht="12.75">
      <c r="C2998" s="18"/>
    </row>
    <row r="2999" ht="12.75">
      <c r="C2999" s="18"/>
    </row>
    <row r="3000" ht="12.75">
      <c r="C3000" s="18"/>
    </row>
    <row r="3001" ht="12.75">
      <c r="C3001" s="18"/>
    </row>
    <row r="3002" ht="12.75">
      <c r="C3002" s="18"/>
    </row>
    <row r="3003" ht="12.75">
      <c r="C3003" s="18"/>
    </row>
    <row r="3004" ht="12.75">
      <c r="C3004" s="18"/>
    </row>
    <row r="3005" ht="12.75">
      <c r="C3005" s="18"/>
    </row>
    <row r="3006" ht="12.75">
      <c r="C3006" s="18"/>
    </row>
    <row r="3007" ht="12.75">
      <c r="C3007" s="18"/>
    </row>
    <row r="3008" ht="12.75">
      <c r="C3008" s="18"/>
    </row>
    <row r="3009" ht="12.75">
      <c r="C3009" s="18"/>
    </row>
    <row r="3010" ht="12.75">
      <c r="C3010" s="18"/>
    </row>
    <row r="3011" ht="12.75">
      <c r="C3011" s="18"/>
    </row>
    <row r="3012" ht="12.75">
      <c r="C3012" s="18"/>
    </row>
    <row r="3013" ht="12.75">
      <c r="C3013" s="18"/>
    </row>
    <row r="3014" ht="12.75">
      <c r="C3014" s="18"/>
    </row>
    <row r="3015" ht="12.75">
      <c r="C3015" s="18"/>
    </row>
    <row r="3016" ht="12.75">
      <c r="C3016" s="18"/>
    </row>
    <row r="3017" ht="12.75">
      <c r="C3017" s="18"/>
    </row>
    <row r="3018" ht="12.75">
      <c r="C3018" s="18"/>
    </row>
    <row r="3019" ht="12.75">
      <c r="C3019" s="18"/>
    </row>
    <row r="3020" ht="12.75">
      <c r="C3020" s="18"/>
    </row>
    <row r="3021" ht="12.75">
      <c r="C3021" s="18"/>
    </row>
    <row r="3022" ht="12.75">
      <c r="C3022" s="18"/>
    </row>
    <row r="3023" ht="12.75">
      <c r="C3023" s="18"/>
    </row>
    <row r="3024" ht="12.75">
      <c r="C3024" s="18"/>
    </row>
    <row r="3025" ht="12.75">
      <c r="C3025" s="18"/>
    </row>
    <row r="3026" ht="12.75">
      <c r="C3026" s="18"/>
    </row>
    <row r="3027" ht="12.75">
      <c r="C3027" s="18"/>
    </row>
    <row r="3028" ht="12.75">
      <c r="C3028" s="18"/>
    </row>
    <row r="3029" ht="12.75">
      <c r="C3029" s="18"/>
    </row>
    <row r="3030" ht="12.75">
      <c r="C3030" s="18"/>
    </row>
    <row r="3031" ht="12.75">
      <c r="C3031" s="18"/>
    </row>
    <row r="3032" ht="12.75">
      <c r="C3032" s="18"/>
    </row>
    <row r="3033" ht="12.75">
      <c r="C3033" s="18"/>
    </row>
    <row r="3034" ht="12.75">
      <c r="C3034" s="18"/>
    </row>
    <row r="3035" ht="12.75">
      <c r="C3035" s="18"/>
    </row>
    <row r="3036" ht="12.75">
      <c r="C3036" s="18"/>
    </row>
    <row r="3037" ht="12.75">
      <c r="C3037" s="18"/>
    </row>
    <row r="3038" ht="12.75">
      <c r="C3038" s="18"/>
    </row>
    <row r="3039" ht="12.75">
      <c r="C3039" s="18"/>
    </row>
    <row r="3040" ht="12.75">
      <c r="C3040" s="18"/>
    </row>
    <row r="3041" ht="12.75">
      <c r="C3041" s="18"/>
    </row>
    <row r="3042" ht="12.75">
      <c r="C3042" s="18"/>
    </row>
    <row r="3043" ht="12.75">
      <c r="C3043" s="18"/>
    </row>
    <row r="3044" ht="12.75">
      <c r="C3044" s="18"/>
    </row>
    <row r="3045" ht="12.75">
      <c r="C3045" s="18"/>
    </row>
    <row r="3046" ht="12.75">
      <c r="C3046" s="18"/>
    </row>
    <row r="3047" ht="12.75">
      <c r="C3047" s="18"/>
    </row>
    <row r="3048" ht="12.75">
      <c r="C3048" s="18"/>
    </row>
    <row r="3049" ht="12.75">
      <c r="C3049" s="18"/>
    </row>
    <row r="3050" ht="12.75">
      <c r="C3050" s="18"/>
    </row>
    <row r="3051" ht="12.75">
      <c r="C3051" s="18"/>
    </row>
    <row r="3052" ht="12.75">
      <c r="C3052" s="18"/>
    </row>
    <row r="3053" ht="12.75">
      <c r="C3053" s="18"/>
    </row>
    <row r="3054" ht="12.75">
      <c r="C3054" s="18"/>
    </row>
    <row r="3055" ht="12.75">
      <c r="C3055" s="18"/>
    </row>
    <row r="3056" ht="12.75">
      <c r="C3056" s="18"/>
    </row>
    <row r="3057" ht="12.75">
      <c r="C3057" s="18"/>
    </row>
    <row r="3058" ht="12.75">
      <c r="C3058" s="18"/>
    </row>
    <row r="3059" ht="12.75">
      <c r="C3059" s="18"/>
    </row>
    <row r="3060" ht="12.75">
      <c r="C3060" s="18"/>
    </row>
    <row r="3061" ht="12.75">
      <c r="C3061" s="18"/>
    </row>
    <row r="3062" ht="12.75">
      <c r="C3062" s="18"/>
    </row>
    <row r="3063" ht="12.75">
      <c r="C3063" s="18"/>
    </row>
    <row r="3064" ht="12.75">
      <c r="C3064" s="18"/>
    </row>
    <row r="3065" ht="12.75">
      <c r="C3065" s="18"/>
    </row>
    <row r="3066" ht="12.75">
      <c r="C3066" s="18"/>
    </row>
    <row r="3067" ht="12.75">
      <c r="C3067" s="18"/>
    </row>
    <row r="3068" ht="12.75">
      <c r="C3068" s="18"/>
    </row>
    <row r="3069" ht="12.75">
      <c r="C3069" s="18"/>
    </row>
    <row r="3070" ht="12.75">
      <c r="C3070" s="18"/>
    </row>
    <row r="3071" ht="12.75">
      <c r="C3071" s="18"/>
    </row>
    <row r="3072" ht="12.75">
      <c r="C3072" s="18"/>
    </row>
    <row r="3073" ht="12.75">
      <c r="C3073" s="18"/>
    </row>
    <row r="3074" ht="12.75">
      <c r="C3074" s="18"/>
    </row>
    <row r="3075" ht="12.75">
      <c r="C3075" s="18"/>
    </row>
    <row r="3076" ht="12.75">
      <c r="C3076" s="18"/>
    </row>
    <row r="3077" ht="12.75">
      <c r="C3077" s="18"/>
    </row>
    <row r="3078" ht="12.75">
      <c r="C3078" s="18"/>
    </row>
    <row r="3079" ht="12.75">
      <c r="C3079" s="18"/>
    </row>
    <row r="3080" ht="12.75">
      <c r="C3080" s="18"/>
    </row>
    <row r="3081" ht="12.75">
      <c r="C3081" s="18"/>
    </row>
    <row r="3082" ht="12.75">
      <c r="C3082" s="18"/>
    </row>
    <row r="3083" ht="12.75">
      <c r="C3083" s="18"/>
    </row>
    <row r="3084" ht="12.75">
      <c r="C3084" s="18"/>
    </row>
    <row r="3085" ht="12.75">
      <c r="C3085" s="18"/>
    </row>
    <row r="3086" ht="12.75">
      <c r="C3086" s="18"/>
    </row>
    <row r="3087" ht="12.75">
      <c r="C3087" s="18"/>
    </row>
    <row r="3088" ht="12.75">
      <c r="C3088" s="18"/>
    </row>
    <row r="3089" ht="12.75">
      <c r="C3089" s="18"/>
    </row>
    <row r="3090" ht="12.75">
      <c r="C3090" s="18"/>
    </row>
    <row r="3091" ht="12.75">
      <c r="C3091" s="18"/>
    </row>
    <row r="3092" ht="12.75">
      <c r="C3092" s="18"/>
    </row>
    <row r="3093" ht="12.75">
      <c r="C3093" s="18"/>
    </row>
    <row r="3094" ht="12.75">
      <c r="C3094" s="18"/>
    </row>
    <row r="3095" ht="12.75">
      <c r="C3095" s="18"/>
    </row>
    <row r="3096" ht="12.75">
      <c r="C3096" s="18"/>
    </row>
    <row r="3097" ht="12.75">
      <c r="C3097" s="18"/>
    </row>
    <row r="3098" ht="12.75">
      <c r="C3098" s="18"/>
    </row>
    <row r="3099" ht="12.75">
      <c r="C3099" s="18"/>
    </row>
    <row r="3100" ht="12.75">
      <c r="C3100" s="18"/>
    </row>
    <row r="3101" ht="12.75">
      <c r="C3101" s="18"/>
    </row>
    <row r="3102" ht="12.75">
      <c r="C3102" s="18"/>
    </row>
    <row r="3103" ht="12.75">
      <c r="C3103" s="18"/>
    </row>
    <row r="3104" ht="12.75">
      <c r="C3104" s="18"/>
    </row>
    <row r="3105" ht="12.75">
      <c r="C3105" s="18"/>
    </row>
    <row r="3106" ht="12.75">
      <c r="C3106" s="18"/>
    </row>
    <row r="3107" ht="12.75">
      <c r="C3107" s="18"/>
    </row>
    <row r="3108" ht="12.75">
      <c r="C3108" s="18"/>
    </row>
    <row r="3109" ht="12.75">
      <c r="C3109" s="18"/>
    </row>
    <row r="3110" ht="12.75">
      <c r="C3110" s="18"/>
    </row>
    <row r="3111" ht="12.75">
      <c r="C3111" s="18"/>
    </row>
    <row r="3112" ht="12.75">
      <c r="C3112" s="18"/>
    </row>
    <row r="3113" ht="12.75">
      <c r="C3113" s="18"/>
    </row>
    <row r="3114" ht="12.75">
      <c r="C3114" s="18"/>
    </row>
    <row r="3115" ht="12.75">
      <c r="C3115" s="18"/>
    </row>
    <row r="3116" ht="12.75">
      <c r="C3116" s="18"/>
    </row>
    <row r="3117" ht="12.75">
      <c r="C3117" s="18"/>
    </row>
    <row r="3118" ht="12.75">
      <c r="C3118" s="18"/>
    </row>
    <row r="3119" ht="12.75">
      <c r="C3119" s="18"/>
    </row>
    <row r="3120" ht="12.75">
      <c r="C3120" s="18"/>
    </row>
    <row r="3121" ht="12.75">
      <c r="C3121" s="18"/>
    </row>
    <row r="3122" ht="12.75">
      <c r="C3122" s="18"/>
    </row>
    <row r="3123" ht="12.75">
      <c r="C3123" s="18"/>
    </row>
    <row r="3124" ht="12.75">
      <c r="C3124" s="18"/>
    </row>
    <row r="3125" ht="12.75">
      <c r="C3125" s="18"/>
    </row>
    <row r="3126" ht="12.75">
      <c r="C3126" s="18"/>
    </row>
    <row r="3127" ht="12.75">
      <c r="C3127" s="18"/>
    </row>
    <row r="3128" ht="12.75">
      <c r="C3128" s="18"/>
    </row>
    <row r="3129" ht="12.75">
      <c r="C3129" s="18"/>
    </row>
    <row r="3130" ht="12.75">
      <c r="C3130" s="18"/>
    </row>
    <row r="3131" ht="12.75">
      <c r="C3131" s="18"/>
    </row>
    <row r="3132" ht="12.75">
      <c r="C3132" s="18"/>
    </row>
    <row r="3133" ht="12.75">
      <c r="C3133" s="18"/>
    </row>
    <row r="3134" ht="12.75">
      <c r="C3134" s="18"/>
    </row>
    <row r="3135" ht="12.75">
      <c r="C3135" s="18"/>
    </row>
    <row r="3136" ht="12.75">
      <c r="C3136" s="18"/>
    </row>
    <row r="3137" ht="12.75">
      <c r="C3137" s="18"/>
    </row>
    <row r="3138" ht="12.75">
      <c r="C3138" s="18"/>
    </row>
    <row r="3139" ht="12.75">
      <c r="C3139" s="18"/>
    </row>
    <row r="3140" ht="12.75">
      <c r="C3140" s="18"/>
    </row>
    <row r="3141" ht="12.75">
      <c r="C3141" s="18"/>
    </row>
    <row r="3142" ht="12.75">
      <c r="C3142" s="18"/>
    </row>
    <row r="3143" ht="12.75">
      <c r="C3143" s="18"/>
    </row>
    <row r="3144" ht="12.75">
      <c r="C3144" s="18"/>
    </row>
    <row r="3145" ht="12.75">
      <c r="C3145" s="18"/>
    </row>
    <row r="3146" ht="12.75">
      <c r="C3146" s="18"/>
    </row>
    <row r="3147" ht="12.75">
      <c r="C3147" s="18"/>
    </row>
    <row r="3148" ht="12.75">
      <c r="C3148" s="18"/>
    </row>
    <row r="3149" ht="12.75">
      <c r="C3149" s="18"/>
    </row>
    <row r="3150" ht="12.75">
      <c r="C3150" s="18"/>
    </row>
    <row r="3151" ht="12.75">
      <c r="C3151" s="18"/>
    </row>
    <row r="3152" ht="12.75">
      <c r="C3152" s="18"/>
    </row>
    <row r="3153" ht="12.75">
      <c r="C3153" s="18"/>
    </row>
    <row r="3154" ht="12.75">
      <c r="C3154" s="18"/>
    </row>
    <row r="3155" ht="12.75">
      <c r="C3155" s="18"/>
    </row>
    <row r="3156" ht="12.75">
      <c r="C3156" s="18"/>
    </row>
    <row r="3157" ht="12.75">
      <c r="C3157" s="18"/>
    </row>
    <row r="3158" ht="12.75">
      <c r="C3158" s="18"/>
    </row>
    <row r="3159" ht="12.75">
      <c r="C3159" s="18"/>
    </row>
    <row r="3160" ht="12.75">
      <c r="C3160" s="18"/>
    </row>
    <row r="3161" ht="12.75">
      <c r="C3161" s="18"/>
    </row>
    <row r="3162" ht="12.75">
      <c r="C3162" s="18"/>
    </row>
    <row r="3163" ht="12.75">
      <c r="C3163" s="18"/>
    </row>
    <row r="3164" ht="12.75">
      <c r="C3164" s="18"/>
    </row>
    <row r="3165" ht="12.75">
      <c r="C3165" s="18"/>
    </row>
    <row r="3166" ht="12.75">
      <c r="C3166" s="18"/>
    </row>
    <row r="3167" ht="12.75">
      <c r="C3167" s="18"/>
    </row>
    <row r="3168" ht="12.75">
      <c r="C3168" s="18"/>
    </row>
    <row r="3169" ht="12.75">
      <c r="C3169" s="18"/>
    </row>
    <row r="3170" ht="12.75">
      <c r="C3170" s="18"/>
    </row>
    <row r="3171" ht="12.75">
      <c r="C3171" s="18"/>
    </row>
    <row r="3172" ht="12.75">
      <c r="C3172" s="18"/>
    </row>
    <row r="3173" ht="12.75">
      <c r="C3173" s="18"/>
    </row>
    <row r="3174" ht="12.75">
      <c r="C3174" s="18"/>
    </row>
    <row r="3175" ht="12.75">
      <c r="C3175" s="18"/>
    </row>
    <row r="3176" ht="12.75">
      <c r="C3176" s="18"/>
    </row>
    <row r="3177" ht="12.75">
      <c r="C3177" s="18"/>
    </row>
    <row r="3178" ht="12.75">
      <c r="C3178" s="18"/>
    </row>
    <row r="3179" ht="12.75">
      <c r="C3179" s="18"/>
    </row>
    <row r="3180" ht="12.75">
      <c r="C3180" s="18"/>
    </row>
    <row r="3181" ht="12.75">
      <c r="C3181" s="18"/>
    </row>
    <row r="3182" ht="12.75">
      <c r="C3182" s="18"/>
    </row>
    <row r="3183" ht="12.75">
      <c r="C3183" s="18"/>
    </row>
    <row r="3184" ht="12.75">
      <c r="C3184" s="18"/>
    </row>
    <row r="3185" ht="12.75">
      <c r="C3185" s="18"/>
    </row>
    <row r="3186" ht="12.75">
      <c r="C3186" s="18"/>
    </row>
    <row r="3187" ht="12.75">
      <c r="C3187" s="18"/>
    </row>
    <row r="3188" ht="12.75">
      <c r="C3188" s="18"/>
    </row>
    <row r="3189" ht="12.75">
      <c r="C3189" s="18"/>
    </row>
    <row r="3190" ht="12.75">
      <c r="C3190" s="18"/>
    </row>
    <row r="3191" ht="12.75">
      <c r="C3191" s="18"/>
    </row>
    <row r="3192" ht="12.75">
      <c r="C3192" s="18"/>
    </row>
    <row r="3193" ht="12.75">
      <c r="C3193" s="18"/>
    </row>
    <row r="3194" ht="12.75">
      <c r="C3194" s="18"/>
    </row>
    <row r="3195" ht="12.75">
      <c r="C3195" s="18"/>
    </row>
    <row r="3196" ht="12.75">
      <c r="C3196" s="18"/>
    </row>
    <row r="3197" ht="12.75">
      <c r="C3197" s="18"/>
    </row>
    <row r="3198" ht="12.75">
      <c r="C3198" s="18"/>
    </row>
    <row r="3199" ht="12.75">
      <c r="C3199" s="18"/>
    </row>
    <row r="3200" ht="12.75">
      <c r="C3200" s="18"/>
    </row>
    <row r="3201" ht="12.75">
      <c r="C3201" s="18"/>
    </row>
    <row r="3202" ht="12.75">
      <c r="C3202" s="18"/>
    </row>
    <row r="3203" ht="12.75">
      <c r="C3203" s="18"/>
    </row>
    <row r="3204" ht="12.75">
      <c r="C3204" s="18"/>
    </row>
    <row r="3205" ht="12.75">
      <c r="C3205" s="18"/>
    </row>
    <row r="3206" ht="12.75">
      <c r="C3206" s="18"/>
    </row>
    <row r="3207" ht="12.75">
      <c r="C3207" s="18"/>
    </row>
    <row r="3208" ht="12.75">
      <c r="C3208" s="18"/>
    </row>
    <row r="3209" ht="12.75">
      <c r="C3209" s="18"/>
    </row>
    <row r="3210" ht="12.75">
      <c r="C3210" s="18"/>
    </row>
    <row r="3211" ht="12.75">
      <c r="C3211" s="18"/>
    </row>
    <row r="3212" ht="12.75">
      <c r="C3212" s="18"/>
    </row>
    <row r="3213" ht="12.75">
      <c r="C3213" s="18"/>
    </row>
    <row r="3214" ht="12.75">
      <c r="C3214" s="18"/>
    </row>
    <row r="3215" ht="12.75">
      <c r="C3215" s="18"/>
    </row>
    <row r="3216" ht="12.75">
      <c r="C3216" s="18"/>
    </row>
    <row r="3217" ht="12.75">
      <c r="C3217" s="18"/>
    </row>
    <row r="3218" ht="12.75">
      <c r="C3218" s="18"/>
    </row>
    <row r="3219" ht="12.75">
      <c r="C3219" s="18"/>
    </row>
    <row r="3220" ht="12.75">
      <c r="C3220" s="18"/>
    </row>
    <row r="3221" ht="12.75">
      <c r="C3221" s="18"/>
    </row>
    <row r="3222" ht="12.75">
      <c r="C3222" s="18"/>
    </row>
    <row r="3223" ht="12.75">
      <c r="C3223" s="18"/>
    </row>
    <row r="3224" ht="12.75">
      <c r="C3224" s="18"/>
    </row>
    <row r="3225" ht="12.75">
      <c r="C3225" s="18"/>
    </row>
    <row r="3226" ht="12.75">
      <c r="C3226" s="18"/>
    </row>
    <row r="3227" ht="12.75">
      <c r="C3227" s="18"/>
    </row>
    <row r="3228" ht="12.75">
      <c r="C3228" s="18"/>
    </row>
    <row r="3229" ht="12.75">
      <c r="C3229" s="18"/>
    </row>
    <row r="3230" ht="12.75">
      <c r="C3230" s="18"/>
    </row>
    <row r="3231" ht="12.75">
      <c r="C3231" s="18"/>
    </row>
    <row r="3232" ht="12.75">
      <c r="C3232" s="18"/>
    </row>
    <row r="3233" ht="12.75">
      <c r="C3233" s="18"/>
    </row>
    <row r="3234" ht="12.75">
      <c r="C3234" s="18"/>
    </row>
    <row r="3235" ht="12.75">
      <c r="C3235" s="18"/>
    </row>
    <row r="3236" ht="12.75">
      <c r="C3236" s="18"/>
    </row>
    <row r="3237" ht="12.75">
      <c r="C3237" s="18"/>
    </row>
    <row r="3238" ht="12.75">
      <c r="C3238" s="18"/>
    </row>
    <row r="3239" ht="12.75">
      <c r="C3239" s="18"/>
    </row>
    <row r="3240" ht="12.75">
      <c r="C3240" s="18"/>
    </row>
    <row r="3241" ht="12.75">
      <c r="C3241" s="18"/>
    </row>
    <row r="3242" ht="12.75">
      <c r="C3242" s="18"/>
    </row>
    <row r="3243" ht="12.75">
      <c r="C3243" s="18"/>
    </row>
    <row r="3244" ht="12.75">
      <c r="C3244" s="18"/>
    </row>
    <row r="3245" ht="12.75">
      <c r="C3245" s="18"/>
    </row>
    <row r="3246" ht="12.75">
      <c r="C3246" s="18"/>
    </row>
    <row r="3247" ht="12.75">
      <c r="C3247" s="18"/>
    </row>
    <row r="3248" ht="12.75">
      <c r="C3248" s="18"/>
    </row>
    <row r="3249" ht="12.75">
      <c r="C3249" s="18"/>
    </row>
    <row r="3250" ht="12.75">
      <c r="C3250" s="18"/>
    </row>
    <row r="3251" ht="12.75">
      <c r="C3251" s="18"/>
    </row>
    <row r="3252" ht="12.75">
      <c r="C3252" s="18"/>
    </row>
    <row r="3253" ht="12.75">
      <c r="C3253" s="18"/>
    </row>
    <row r="3254" ht="12.75">
      <c r="C3254" s="18"/>
    </row>
    <row r="3255" ht="12.75">
      <c r="C3255" s="18"/>
    </row>
    <row r="3256" ht="12.75">
      <c r="C3256" s="18"/>
    </row>
    <row r="3257" ht="12.75">
      <c r="C3257" s="18"/>
    </row>
    <row r="3258" ht="12.75">
      <c r="C3258" s="18"/>
    </row>
    <row r="3259" ht="12.75">
      <c r="C3259" s="18"/>
    </row>
    <row r="3260" ht="12.75">
      <c r="C3260" s="18"/>
    </row>
    <row r="3261" ht="12.75">
      <c r="C3261" s="18"/>
    </row>
    <row r="3262" ht="12.75">
      <c r="C3262" s="18"/>
    </row>
    <row r="3263" ht="12.75">
      <c r="C3263" s="18"/>
    </row>
    <row r="3264" ht="12.75">
      <c r="C3264" s="18"/>
    </row>
    <row r="3265" ht="12.75">
      <c r="C3265" s="18"/>
    </row>
    <row r="3266" ht="12.75">
      <c r="C3266" s="18"/>
    </row>
    <row r="3267" ht="12.75">
      <c r="C3267" s="18"/>
    </row>
    <row r="3268" ht="12.75">
      <c r="C3268" s="18"/>
    </row>
    <row r="3269" ht="12.75">
      <c r="C3269" s="18"/>
    </row>
    <row r="3270" ht="12.75">
      <c r="C3270" s="18"/>
    </row>
    <row r="3271" ht="12.75">
      <c r="C3271" s="18"/>
    </row>
    <row r="3272" ht="12.75">
      <c r="C3272" s="18"/>
    </row>
    <row r="3273" ht="12.75">
      <c r="C3273" s="18"/>
    </row>
    <row r="3274" ht="12.75">
      <c r="C3274" s="18"/>
    </row>
    <row r="3275" ht="12.75">
      <c r="C3275" s="18"/>
    </row>
    <row r="3276" ht="12.75">
      <c r="C3276" s="18"/>
    </row>
    <row r="3277" ht="12.75">
      <c r="C3277" s="18"/>
    </row>
    <row r="3278" ht="12.75">
      <c r="C3278" s="18"/>
    </row>
    <row r="3279" ht="12.75">
      <c r="C3279" s="18"/>
    </row>
    <row r="3280" ht="12.75">
      <c r="C3280" s="18"/>
    </row>
    <row r="3281" ht="12.75">
      <c r="C3281" s="18"/>
    </row>
    <row r="3282" ht="12.75">
      <c r="C3282" s="18"/>
    </row>
    <row r="3283" ht="12.75">
      <c r="C3283" s="18"/>
    </row>
    <row r="3284" ht="12.75">
      <c r="C3284" s="18"/>
    </row>
    <row r="3285" ht="12.75">
      <c r="C3285" s="18"/>
    </row>
    <row r="3286" ht="12.75">
      <c r="C3286" s="18"/>
    </row>
    <row r="3287" ht="12.75">
      <c r="C3287" s="18"/>
    </row>
    <row r="3288" ht="12.75">
      <c r="C3288" s="18"/>
    </row>
    <row r="3289" ht="12.75">
      <c r="C3289" s="18"/>
    </row>
    <row r="3290" ht="12.75">
      <c r="C3290" s="18"/>
    </row>
    <row r="3291" ht="12.75">
      <c r="C3291" s="18"/>
    </row>
    <row r="3292" ht="12.75">
      <c r="C3292" s="18"/>
    </row>
    <row r="3293" ht="12.75">
      <c r="C3293" s="18"/>
    </row>
    <row r="3294" ht="12.75">
      <c r="C3294" s="18"/>
    </row>
    <row r="3295" ht="12.75">
      <c r="C3295" s="18"/>
    </row>
    <row r="3296" ht="12.75">
      <c r="C3296" s="18"/>
    </row>
    <row r="3297" ht="12.75">
      <c r="C3297" s="18"/>
    </row>
    <row r="3298" ht="12.75">
      <c r="C3298" s="18"/>
    </row>
    <row r="3299" ht="12.75">
      <c r="C3299" s="18"/>
    </row>
    <row r="3300" ht="12.75">
      <c r="C3300" s="18"/>
    </row>
    <row r="3301" ht="12.75">
      <c r="C3301" s="18"/>
    </row>
    <row r="3302" ht="12.75">
      <c r="C3302" s="18"/>
    </row>
    <row r="3303" ht="12.75">
      <c r="C3303" s="18"/>
    </row>
    <row r="3304" ht="12.75">
      <c r="C3304" s="18"/>
    </row>
    <row r="3305" ht="12.75">
      <c r="C3305" s="18"/>
    </row>
    <row r="3306" ht="12.75">
      <c r="C3306" s="18"/>
    </row>
    <row r="3307" ht="12.75">
      <c r="C3307" s="18"/>
    </row>
    <row r="3308" ht="12.75">
      <c r="C3308" s="18"/>
    </row>
    <row r="3309" ht="12.75">
      <c r="C3309" s="18"/>
    </row>
    <row r="3310" ht="12.75">
      <c r="C3310" s="18"/>
    </row>
    <row r="3311" ht="12.75">
      <c r="C3311" s="18"/>
    </row>
    <row r="3312" ht="12.75">
      <c r="C3312" s="18"/>
    </row>
    <row r="3313" ht="12.75">
      <c r="C3313" s="18"/>
    </row>
    <row r="3314" ht="12.75">
      <c r="C3314" s="18"/>
    </row>
    <row r="3315" ht="12.75">
      <c r="C3315" s="18"/>
    </row>
    <row r="3316" ht="12.75">
      <c r="C3316" s="18"/>
    </row>
    <row r="3317" ht="12.75">
      <c r="C3317" s="18"/>
    </row>
    <row r="3318" ht="12.75">
      <c r="C3318" s="18"/>
    </row>
    <row r="3319" ht="12.75">
      <c r="C3319" s="18"/>
    </row>
    <row r="3320" ht="12.75">
      <c r="C3320" s="18"/>
    </row>
    <row r="3321" ht="12.75">
      <c r="C3321" s="18"/>
    </row>
    <row r="3322" ht="12.75">
      <c r="C3322" s="18"/>
    </row>
    <row r="3323" ht="12.75">
      <c r="C3323" s="18"/>
    </row>
    <row r="3324" ht="12.75">
      <c r="C3324" s="18"/>
    </row>
    <row r="3325" ht="12.75">
      <c r="C3325" s="18"/>
    </row>
    <row r="3326" ht="12.75">
      <c r="C3326" s="18"/>
    </row>
    <row r="3327" ht="12.75">
      <c r="C3327" s="18"/>
    </row>
    <row r="3328" ht="12.75">
      <c r="C3328" s="18"/>
    </row>
    <row r="3329" ht="12.75">
      <c r="C3329" s="18"/>
    </row>
    <row r="3330" ht="12.75">
      <c r="C3330" s="18"/>
    </row>
    <row r="3331" ht="12.75">
      <c r="C3331" s="18"/>
    </row>
    <row r="3332" ht="12.75">
      <c r="C3332" s="18"/>
    </row>
    <row r="3333" ht="12.75">
      <c r="C3333" s="18"/>
    </row>
    <row r="3334" ht="12.75">
      <c r="C3334" s="18"/>
    </row>
    <row r="3335" ht="12.75">
      <c r="C3335" s="18"/>
    </row>
    <row r="3336" ht="12.75">
      <c r="C3336" s="18"/>
    </row>
    <row r="3337" ht="12.75">
      <c r="C3337" s="18"/>
    </row>
    <row r="3338" ht="12.75">
      <c r="C3338" s="18"/>
    </row>
    <row r="3339" ht="12.75">
      <c r="C3339" s="18"/>
    </row>
    <row r="3340" ht="12.75">
      <c r="C3340" s="18"/>
    </row>
    <row r="3341" ht="12.75">
      <c r="C3341" s="18"/>
    </row>
    <row r="3342" ht="12.75">
      <c r="C3342" s="18"/>
    </row>
    <row r="3343" ht="12.75">
      <c r="C3343" s="18"/>
    </row>
    <row r="3344" ht="12.75">
      <c r="C3344" s="18"/>
    </row>
    <row r="3345" ht="12.75">
      <c r="C3345" s="18"/>
    </row>
    <row r="3346" ht="12.75">
      <c r="C3346" s="18"/>
    </row>
    <row r="3347" ht="12.75">
      <c r="C3347" s="18"/>
    </row>
    <row r="3348" ht="12.75">
      <c r="C3348" s="18"/>
    </row>
    <row r="3349" ht="12.75">
      <c r="C3349" s="18"/>
    </row>
    <row r="3350" ht="12.75">
      <c r="C3350" s="18"/>
    </row>
    <row r="3351" ht="12.75">
      <c r="C3351" s="18"/>
    </row>
    <row r="3352" ht="12.75">
      <c r="C3352" s="18"/>
    </row>
    <row r="3353" ht="12.75">
      <c r="C3353" s="18"/>
    </row>
    <row r="3354" ht="12.75">
      <c r="C3354" s="18"/>
    </row>
    <row r="3355" ht="12.75">
      <c r="C3355" s="18"/>
    </row>
    <row r="3356" ht="12.75">
      <c r="C3356" s="18"/>
    </row>
    <row r="3357" ht="12.75">
      <c r="C3357" s="18"/>
    </row>
    <row r="3358" ht="12.75">
      <c r="C3358" s="18"/>
    </row>
    <row r="3359" ht="12.75">
      <c r="C3359" s="18"/>
    </row>
    <row r="3360" ht="12.75">
      <c r="C3360" s="18"/>
    </row>
    <row r="3361" ht="12.75">
      <c r="C3361" s="18"/>
    </row>
    <row r="3362" ht="12.75">
      <c r="C3362" s="18"/>
    </row>
    <row r="3363" ht="12.75">
      <c r="C3363" s="18"/>
    </row>
    <row r="3364" ht="12.75">
      <c r="C3364" s="18"/>
    </row>
    <row r="3365" ht="12.75">
      <c r="C3365" s="18"/>
    </row>
    <row r="3366" ht="12.75">
      <c r="C3366" s="18"/>
    </row>
    <row r="3367" ht="12.75">
      <c r="C3367" s="18"/>
    </row>
    <row r="3368" ht="12.75">
      <c r="C3368" s="18"/>
    </row>
    <row r="3369" ht="12.75">
      <c r="C3369" s="18"/>
    </row>
  </sheetData>
  <printOptions/>
  <pageMargins left="0.59" right="0.48" top="0.55" bottom="0.92" header="0.4921259845" footer="0.4921259845"/>
  <pageSetup fitToHeight="1" fitToWidth="1" horizontalDpi="300" verticalDpi="300" orientation="portrait" paperSize="9" scale="69" r:id="rId1"/>
  <rowBreaks count="11" manualBreakCount="11">
    <brk id="59" max="255" man="1"/>
    <brk id="87" max="255" man="1"/>
    <brk id="115" max="255" man="1"/>
    <brk id="143" max="255" man="1"/>
    <brk id="171" max="255" man="1"/>
    <brk id="199" max="255" man="1"/>
    <brk id="227" max="255" man="1"/>
    <brk id="255" max="255" man="1"/>
    <brk id="283" max="255" man="1"/>
    <brk id="311" max="255" man="1"/>
    <brk id="3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69"/>
  <sheetViews>
    <sheetView zoomScale="80" zoomScaleNormal="80" workbookViewId="0" topLeftCell="A188">
      <selection activeCell="F2" sqref="F2"/>
    </sheetView>
  </sheetViews>
  <sheetFormatPr defaultColWidth="11.421875" defaultRowHeight="12.75"/>
  <cols>
    <col min="1" max="1" width="2.7109375" style="108" customWidth="1"/>
    <col min="2" max="2" width="14.57421875" style="17" customWidth="1"/>
    <col min="3" max="3" width="10.140625" style="19" customWidth="1"/>
    <col min="4" max="6" width="7.28125" style="78" customWidth="1"/>
    <col min="7" max="7" width="7.28125" style="13" customWidth="1"/>
    <col min="8" max="8" width="7.28125" style="78" customWidth="1"/>
    <col min="9" max="9" width="7.28125" style="21" customWidth="1"/>
    <col min="10" max="10" width="7.28125" style="13" customWidth="1"/>
    <col min="11" max="11" width="7.28125" style="78" customWidth="1"/>
    <col min="12" max="13" width="7.28125" style="1" customWidth="1"/>
    <col min="14" max="14" width="7.28125" style="78" customWidth="1"/>
    <col min="15" max="15" width="7.28125" style="13" customWidth="1"/>
    <col min="16" max="16" width="7.28125" style="78" customWidth="1"/>
    <col min="17" max="17" width="7.28125" style="1" customWidth="1"/>
    <col min="18" max="18" width="3.8515625" style="117" customWidth="1"/>
  </cols>
  <sheetData>
    <row r="1" spans="2:18" ht="23.25">
      <c r="B1" s="47" t="s">
        <v>2</v>
      </c>
      <c r="D1" s="62"/>
      <c r="E1" s="62"/>
      <c r="F1" s="62"/>
      <c r="G1" s="20"/>
      <c r="H1" s="62"/>
      <c r="I1" s="41"/>
      <c r="J1" s="20"/>
      <c r="K1" s="62"/>
      <c r="L1" s="19"/>
      <c r="M1" s="19"/>
      <c r="N1" s="62"/>
      <c r="O1" s="20"/>
      <c r="P1" s="62"/>
      <c r="Q1" s="19"/>
      <c r="R1" s="19"/>
    </row>
    <row r="2" spans="2:18" ht="12.75">
      <c r="B2" s="42"/>
      <c r="C2" s="43"/>
      <c r="D2" s="63"/>
      <c r="E2" s="63"/>
      <c r="F2" s="63"/>
      <c r="G2" s="44"/>
      <c r="H2" s="63"/>
      <c r="I2" s="45"/>
      <c r="J2" s="44"/>
      <c r="K2" s="63"/>
      <c r="L2" s="46"/>
      <c r="M2" s="46"/>
      <c r="N2" s="63"/>
      <c r="O2" s="44"/>
      <c r="P2" s="63"/>
      <c r="Q2" s="46"/>
      <c r="R2" s="19"/>
    </row>
    <row r="3" spans="2:18" ht="96.75" customHeight="1">
      <c r="B3" s="51" t="s">
        <v>7</v>
      </c>
      <c r="C3" s="52" t="s">
        <v>0</v>
      </c>
      <c r="D3" s="64" t="s">
        <v>8</v>
      </c>
      <c r="E3" s="64" t="s">
        <v>9</v>
      </c>
      <c r="F3" s="64" t="s">
        <v>10</v>
      </c>
      <c r="G3" s="48" t="s">
        <v>26</v>
      </c>
      <c r="H3" s="65" t="s">
        <v>1</v>
      </c>
      <c r="I3" s="48" t="s">
        <v>23</v>
      </c>
      <c r="J3" s="49" t="s">
        <v>3</v>
      </c>
      <c r="K3" s="66" t="s">
        <v>11</v>
      </c>
      <c r="L3" s="50" t="s">
        <v>12</v>
      </c>
      <c r="M3" s="50" t="s">
        <v>13</v>
      </c>
      <c r="N3" s="66" t="s">
        <v>14</v>
      </c>
      <c r="O3" s="82" t="s">
        <v>15</v>
      </c>
      <c r="P3" s="67" t="s">
        <v>1</v>
      </c>
      <c r="Q3" s="118" t="s">
        <v>23</v>
      </c>
      <c r="R3" s="130"/>
    </row>
    <row r="4" spans="1:18" ht="12.75">
      <c r="A4" s="109"/>
      <c r="B4" s="9" t="s">
        <v>16</v>
      </c>
      <c r="C4" s="7">
        <v>37890</v>
      </c>
      <c r="D4" s="68">
        <v>150</v>
      </c>
      <c r="E4" s="68">
        <v>50</v>
      </c>
      <c r="F4" s="68">
        <v>25</v>
      </c>
      <c r="G4" s="11"/>
      <c r="H4" s="68">
        <v>1</v>
      </c>
      <c r="I4" s="15">
        <v>100</v>
      </c>
      <c r="J4" s="11">
        <v>400</v>
      </c>
      <c r="K4" s="68">
        <v>60</v>
      </c>
      <c r="L4" s="68">
        <v>10</v>
      </c>
      <c r="M4" s="68">
        <v>10</v>
      </c>
      <c r="N4" s="68">
        <v>10</v>
      </c>
      <c r="O4" s="83">
        <v>1</v>
      </c>
      <c r="P4" s="68">
        <v>1</v>
      </c>
      <c r="Q4" s="119">
        <v>100</v>
      </c>
      <c r="R4" s="131"/>
    </row>
    <row r="5" spans="1:18" ht="12.75">
      <c r="A5" s="109"/>
      <c r="B5" s="5" t="s">
        <v>6</v>
      </c>
      <c r="C5" s="8">
        <v>37891</v>
      </c>
      <c r="D5" s="69"/>
      <c r="E5" s="69"/>
      <c r="F5" s="69"/>
      <c r="G5" s="10"/>
      <c r="H5" s="69"/>
      <c r="I5" s="22"/>
      <c r="J5" s="10"/>
      <c r="K5" s="69">
        <f aca="true" t="shared" si="0" ref="K5:K31">K4</f>
        <v>60</v>
      </c>
      <c r="L5" s="69">
        <f aca="true" t="shared" si="1" ref="L5:L31">L4</f>
        <v>10</v>
      </c>
      <c r="M5" s="69">
        <f aca="true" t="shared" si="2" ref="M5:M31">M4</f>
        <v>10</v>
      </c>
      <c r="N5" s="69">
        <f aca="true" t="shared" si="3" ref="N5:N31">N4</f>
        <v>10</v>
      </c>
      <c r="O5" s="10">
        <v>1</v>
      </c>
      <c r="P5" s="69">
        <f aca="true" t="shared" si="4" ref="P5:P10">P4</f>
        <v>1</v>
      </c>
      <c r="Q5" s="120">
        <v>100</v>
      </c>
      <c r="R5" s="3"/>
    </row>
    <row r="6" spans="1:18" ht="12.75">
      <c r="A6" s="109"/>
      <c r="B6" s="5" t="s">
        <v>17</v>
      </c>
      <c r="C6" s="8">
        <v>37892</v>
      </c>
      <c r="D6" s="69"/>
      <c r="E6" s="69"/>
      <c r="F6" s="69"/>
      <c r="G6" s="10"/>
      <c r="H6" s="69"/>
      <c r="I6" s="22"/>
      <c r="J6" s="10"/>
      <c r="K6" s="69">
        <f t="shared" si="0"/>
        <v>60</v>
      </c>
      <c r="L6" s="69">
        <f t="shared" si="1"/>
        <v>10</v>
      </c>
      <c r="M6" s="69">
        <f t="shared" si="2"/>
        <v>10</v>
      </c>
      <c r="N6" s="69">
        <f t="shared" si="3"/>
        <v>10</v>
      </c>
      <c r="O6" s="10">
        <v>1</v>
      </c>
      <c r="P6" s="69">
        <f t="shared" si="4"/>
        <v>1</v>
      </c>
      <c r="Q6" s="120">
        <v>100</v>
      </c>
      <c r="R6" s="3"/>
    </row>
    <row r="7" spans="2:18" ht="12.75">
      <c r="B7" s="5" t="s">
        <v>18</v>
      </c>
      <c r="C7" s="8">
        <v>37893</v>
      </c>
      <c r="D7" s="69"/>
      <c r="E7" s="69"/>
      <c r="F7" s="69"/>
      <c r="G7" s="10"/>
      <c r="H7" s="69"/>
      <c r="I7" s="22"/>
      <c r="J7" s="10"/>
      <c r="K7" s="69">
        <f t="shared" si="0"/>
        <v>60</v>
      </c>
      <c r="L7" s="69">
        <f t="shared" si="1"/>
        <v>10</v>
      </c>
      <c r="M7" s="69">
        <f t="shared" si="2"/>
        <v>10</v>
      </c>
      <c r="N7" s="69">
        <f t="shared" si="3"/>
        <v>10</v>
      </c>
      <c r="O7" s="10">
        <v>1</v>
      </c>
      <c r="P7" s="69">
        <f t="shared" si="4"/>
        <v>1</v>
      </c>
      <c r="Q7" s="120">
        <v>100</v>
      </c>
      <c r="R7" s="3"/>
    </row>
    <row r="8" spans="2:18" ht="12.75">
      <c r="B8" s="5" t="s">
        <v>19</v>
      </c>
      <c r="C8" s="8">
        <v>37894</v>
      </c>
      <c r="D8" s="69"/>
      <c r="E8" s="69"/>
      <c r="F8" s="69"/>
      <c r="G8" s="10"/>
      <c r="H8" s="69"/>
      <c r="I8" s="22"/>
      <c r="J8" s="10"/>
      <c r="K8" s="69">
        <f t="shared" si="0"/>
        <v>60</v>
      </c>
      <c r="L8" s="69">
        <f t="shared" si="1"/>
        <v>10</v>
      </c>
      <c r="M8" s="69">
        <f t="shared" si="2"/>
        <v>10</v>
      </c>
      <c r="N8" s="69">
        <f t="shared" si="3"/>
        <v>10</v>
      </c>
      <c r="O8" s="10">
        <v>1</v>
      </c>
      <c r="P8" s="69">
        <f t="shared" si="4"/>
        <v>1</v>
      </c>
      <c r="Q8" s="120">
        <v>100</v>
      </c>
      <c r="R8" s="3"/>
    </row>
    <row r="9" spans="2:18" ht="12.75">
      <c r="B9" s="5" t="s">
        <v>20</v>
      </c>
      <c r="C9" s="8">
        <v>37895</v>
      </c>
      <c r="D9" s="69"/>
      <c r="E9" s="69"/>
      <c r="F9" s="69"/>
      <c r="G9" s="10"/>
      <c r="H9" s="69"/>
      <c r="I9" s="22"/>
      <c r="J9" s="10"/>
      <c r="K9" s="69">
        <f t="shared" si="0"/>
        <v>60</v>
      </c>
      <c r="L9" s="69">
        <f t="shared" si="1"/>
        <v>10</v>
      </c>
      <c r="M9" s="69">
        <f t="shared" si="2"/>
        <v>10</v>
      </c>
      <c r="N9" s="69">
        <f t="shared" si="3"/>
        <v>10</v>
      </c>
      <c r="O9" s="10">
        <v>1</v>
      </c>
      <c r="P9" s="69">
        <f t="shared" si="4"/>
        <v>1</v>
      </c>
      <c r="Q9" s="120">
        <v>100</v>
      </c>
      <c r="R9" s="3"/>
    </row>
    <row r="10" spans="2:18" ht="12.75">
      <c r="B10" s="5" t="s">
        <v>21</v>
      </c>
      <c r="C10" s="8">
        <v>37896</v>
      </c>
      <c r="D10" s="69"/>
      <c r="E10" s="69"/>
      <c r="F10" s="69"/>
      <c r="G10" s="10"/>
      <c r="H10" s="69"/>
      <c r="I10" s="22"/>
      <c r="J10" s="10"/>
      <c r="K10" s="69">
        <f t="shared" si="0"/>
        <v>60</v>
      </c>
      <c r="L10" s="69">
        <f t="shared" si="1"/>
        <v>10</v>
      </c>
      <c r="M10" s="69">
        <f t="shared" si="2"/>
        <v>10</v>
      </c>
      <c r="N10" s="69">
        <f t="shared" si="3"/>
        <v>10</v>
      </c>
      <c r="O10" s="10">
        <v>1</v>
      </c>
      <c r="P10" s="69">
        <f t="shared" si="4"/>
        <v>1</v>
      </c>
      <c r="Q10" s="120">
        <v>100</v>
      </c>
      <c r="R10" s="3"/>
    </row>
    <row r="11" spans="2:18" ht="12.75">
      <c r="B11" s="53" t="s">
        <v>16</v>
      </c>
      <c r="C11" s="6">
        <v>37897</v>
      </c>
      <c r="D11" s="79">
        <f>($D$4*I11)/100</f>
        <v>150</v>
      </c>
      <c r="E11" s="79">
        <f>($E$4*I11)/100</f>
        <v>50</v>
      </c>
      <c r="F11" s="79">
        <f>($F$4*I11)/100</f>
        <v>25</v>
      </c>
      <c r="G11" s="54"/>
      <c r="H11" s="70">
        <v>2</v>
      </c>
      <c r="I11" s="55">
        <v>100</v>
      </c>
      <c r="J11" s="54">
        <f>J4*0.75</f>
        <v>300</v>
      </c>
      <c r="K11" s="70">
        <f t="shared" si="0"/>
        <v>60</v>
      </c>
      <c r="L11" s="70">
        <f t="shared" si="1"/>
        <v>10</v>
      </c>
      <c r="M11" s="70">
        <f t="shared" si="2"/>
        <v>10</v>
      </c>
      <c r="N11" s="70">
        <f t="shared" si="3"/>
        <v>10</v>
      </c>
      <c r="O11" s="54">
        <v>2</v>
      </c>
      <c r="P11" s="70">
        <f>P4*2</f>
        <v>2</v>
      </c>
      <c r="Q11" s="121">
        <v>100</v>
      </c>
      <c r="R11" s="3"/>
    </row>
    <row r="12" spans="2:18" ht="12.75">
      <c r="B12" s="5" t="s">
        <v>6</v>
      </c>
      <c r="C12" s="8">
        <v>37898</v>
      </c>
      <c r="D12" s="69"/>
      <c r="E12" s="69"/>
      <c r="F12" s="69"/>
      <c r="G12" s="10"/>
      <c r="H12" s="69"/>
      <c r="I12" s="22"/>
      <c r="J12" s="12"/>
      <c r="K12" s="69">
        <f t="shared" si="0"/>
        <v>60</v>
      </c>
      <c r="L12" s="69">
        <f t="shared" si="1"/>
        <v>10</v>
      </c>
      <c r="M12" s="69">
        <f t="shared" si="2"/>
        <v>10</v>
      </c>
      <c r="N12" s="69">
        <f t="shared" si="3"/>
        <v>10</v>
      </c>
      <c r="O12" s="12">
        <v>2</v>
      </c>
      <c r="P12" s="69">
        <f aca="true" t="shared" si="5" ref="P12:P17">$P$5*2</f>
        <v>2</v>
      </c>
      <c r="Q12" s="120">
        <v>100</v>
      </c>
      <c r="R12" s="3"/>
    </row>
    <row r="13" spans="2:18" ht="12.75">
      <c r="B13" s="5" t="s">
        <v>17</v>
      </c>
      <c r="C13" s="8">
        <v>37899</v>
      </c>
      <c r="D13" s="69"/>
      <c r="E13" s="69"/>
      <c r="F13" s="69"/>
      <c r="G13" s="10"/>
      <c r="H13" s="69"/>
      <c r="I13" s="22"/>
      <c r="J13" s="12"/>
      <c r="K13" s="69">
        <f t="shared" si="0"/>
        <v>60</v>
      </c>
      <c r="L13" s="69">
        <f t="shared" si="1"/>
        <v>10</v>
      </c>
      <c r="M13" s="69">
        <f t="shared" si="2"/>
        <v>10</v>
      </c>
      <c r="N13" s="69">
        <f t="shared" si="3"/>
        <v>10</v>
      </c>
      <c r="O13" s="12">
        <v>2</v>
      </c>
      <c r="P13" s="69">
        <f t="shared" si="5"/>
        <v>2</v>
      </c>
      <c r="Q13" s="120">
        <v>100</v>
      </c>
      <c r="R13" s="3"/>
    </row>
    <row r="14" spans="2:24" ht="12.75">
      <c r="B14" s="5" t="s">
        <v>18</v>
      </c>
      <c r="C14" s="8">
        <v>37900</v>
      </c>
      <c r="D14" s="69"/>
      <c r="E14" s="69"/>
      <c r="F14" s="69"/>
      <c r="G14" s="10"/>
      <c r="H14" s="69"/>
      <c r="I14" s="22"/>
      <c r="J14" s="12"/>
      <c r="K14" s="69">
        <f t="shared" si="0"/>
        <v>60</v>
      </c>
      <c r="L14" s="69">
        <f t="shared" si="1"/>
        <v>10</v>
      </c>
      <c r="M14" s="69">
        <f t="shared" si="2"/>
        <v>10</v>
      </c>
      <c r="N14" s="69">
        <f t="shared" si="3"/>
        <v>10</v>
      </c>
      <c r="O14" s="12">
        <v>2</v>
      </c>
      <c r="P14" s="69">
        <f t="shared" si="5"/>
        <v>2</v>
      </c>
      <c r="Q14" s="120">
        <v>100</v>
      </c>
      <c r="R14" s="3"/>
      <c r="S14" s="2"/>
      <c r="T14" s="2"/>
      <c r="U14" s="2"/>
      <c r="V14" s="2"/>
      <c r="W14" s="2"/>
      <c r="X14" s="2"/>
    </row>
    <row r="15" spans="1:20" ht="12.75">
      <c r="A15" s="110"/>
      <c r="B15" s="5" t="s">
        <v>19</v>
      </c>
      <c r="C15" s="8">
        <v>37901</v>
      </c>
      <c r="D15" s="69">
        <v>150</v>
      </c>
      <c r="E15" s="69">
        <v>50</v>
      </c>
      <c r="F15" s="69">
        <v>25</v>
      </c>
      <c r="G15" s="10"/>
      <c r="H15" s="69">
        <v>2</v>
      </c>
      <c r="I15" s="22">
        <v>100</v>
      </c>
      <c r="J15" s="12">
        <v>300</v>
      </c>
      <c r="K15" s="69">
        <f t="shared" si="0"/>
        <v>60</v>
      </c>
      <c r="L15" s="69">
        <f t="shared" si="1"/>
        <v>10</v>
      </c>
      <c r="M15" s="69">
        <f t="shared" si="2"/>
        <v>10</v>
      </c>
      <c r="N15" s="69">
        <f t="shared" si="3"/>
        <v>10</v>
      </c>
      <c r="O15" s="12">
        <v>2</v>
      </c>
      <c r="P15" s="69">
        <f t="shared" si="5"/>
        <v>2</v>
      </c>
      <c r="Q15" s="120">
        <v>100</v>
      </c>
      <c r="R15" s="3"/>
      <c r="T15" s="4"/>
    </row>
    <row r="16" spans="1:18" ht="12.75">
      <c r="A16" s="110" t="s">
        <v>24</v>
      </c>
      <c r="B16" s="5" t="s">
        <v>20</v>
      </c>
      <c r="C16" s="8">
        <v>37902</v>
      </c>
      <c r="D16" s="69"/>
      <c r="E16" s="69"/>
      <c r="F16" s="69"/>
      <c r="G16" s="10"/>
      <c r="H16" s="69"/>
      <c r="I16" s="22"/>
      <c r="J16" s="12"/>
      <c r="K16" s="69">
        <f t="shared" si="0"/>
        <v>60</v>
      </c>
      <c r="L16" s="69">
        <f t="shared" si="1"/>
        <v>10</v>
      </c>
      <c r="M16" s="69">
        <f t="shared" si="2"/>
        <v>10</v>
      </c>
      <c r="N16" s="69">
        <f t="shared" si="3"/>
        <v>10</v>
      </c>
      <c r="O16" s="12">
        <v>2</v>
      </c>
      <c r="P16" s="69">
        <f t="shared" si="5"/>
        <v>2</v>
      </c>
      <c r="Q16" s="120">
        <v>100</v>
      </c>
      <c r="R16" s="3"/>
    </row>
    <row r="17" spans="1:18" ht="12.75">
      <c r="A17" s="110" t="s">
        <v>24</v>
      </c>
      <c r="B17" s="5" t="s">
        <v>21</v>
      </c>
      <c r="C17" s="8">
        <v>37903</v>
      </c>
      <c r="D17" s="69"/>
      <c r="E17" s="69"/>
      <c r="F17" s="69"/>
      <c r="G17" s="10"/>
      <c r="H17" s="69"/>
      <c r="I17" s="22"/>
      <c r="J17" s="12"/>
      <c r="K17" s="69">
        <f t="shared" si="0"/>
        <v>60</v>
      </c>
      <c r="L17" s="69">
        <f t="shared" si="1"/>
        <v>10</v>
      </c>
      <c r="M17" s="69">
        <f t="shared" si="2"/>
        <v>10</v>
      </c>
      <c r="N17" s="69">
        <f t="shared" si="3"/>
        <v>10</v>
      </c>
      <c r="O17" s="12">
        <v>2</v>
      </c>
      <c r="P17" s="69">
        <f t="shared" si="5"/>
        <v>2</v>
      </c>
      <c r="Q17" s="120">
        <v>100</v>
      </c>
      <c r="R17" s="3"/>
    </row>
    <row r="18" spans="1:18" ht="12.75">
      <c r="A18" s="110" t="s">
        <v>24</v>
      </c>
      <c r="B18" s="53" t="s">
        <v>16</v>
      </c>
      <c r="C18" s="6">
        <v>37904</v>
      </c>
      <c r="D18" s="79">
        <f>($D$4*I18)/100</f>
        <v>150</v>
      </c>
      <c r="E18" s="79">
        <f>($E$4*I18)/100</f>
        <v>50</v>
      </c>
      <c r="F18" s="79">
        <f>($F$4*I18)/100</f>
        <v>25</v>
      </c>
      <c r="G18" s="54"/>
      <c r="H18" s="70">
        <v>3</v>
      </c>
      <c r="I18" s="55">
        <v>100</v>
      </c>
      <c r="J18" s="54">
        <f>J4*0.5</f>
        <v>200</v>
      </c>
      <c r="K18" s="70">
        <f t="shared" si="0"/>
        <v>60</v>
      </c>
      <c r="L18" s="70">
        <f t="shared" si="1"/>
        <v>10</v>
      </c>
      <c r="M18" s="70">
        <f t="shared" si="2"/>
        <v>10</v>
      </c>
      <c r="N18" s="70">
        <f t="shared" si="3"/>
        <v>10</v>
      </c>
      <c r="O18" s="54">
        <v>3</v>
      </c>
      <c r="P18" s="70">
        <f>$P$4*3</f>
        <v>3</v>
      </c>
      <c r="Q18" s="121">
        <v>100</v>
      </c>
      <c r="R18" s="3"/>
    </row>
    <row r="19" spans="1:18" ht="12.75">
      <c r="A19" s="110" t="s">
        <v>24</v>
      </c>
      <c r="B19" s="5" t="s">
        <v>6</v>
      </c>
      <c r="C19" s="8">
        <v>37905</v>
      </c>
      <c r="D19" s="69"/>
      <c r="E19" s="69"/>
      <c r="F19" s="69"/>
      <c r="G19" s="10"/>
      <c r="H19" s="69"/>
      <c r="I19" s="22"/>
      <c r="J19" s="12"/>
      <c r="K19" s="69">
        <f t="shared" si="0"/>
        <v>60</v>
      </c>
      <c r="L19" s="69">
        <f t="shared" si="1"/>
        <v>10</v>
      </c>
      <c r="M19" s="69">
        <f t="shared" si="2"/>
        <v>10</v>
      </c>
      <c r="N19" s="69">
        <f t="shared" si="3"/>
        <v>10</v>
      </c>
      <c r="O19" s="12">
        <v>3</v>
      </c>
      <c r="P19" s="71">
        <f aca="true" t="shared" si="6" ref="P19:P24">$P$5*3</f>
        <v>3</v>
      </c>
      <c r="Q19" s="120">
        <v>100</v>
      </c>
      <c r="R19" s="3"/>
    </row>
    <row r="20" spans="1:18" ht="12.75">
      <c r="A20" s="110" t="s">
        <v>24</v>
      </c>
      <c r="B20" s="5" t="s">
        <v>17</v>
      </c>
      <c r="C20" s="8">
        <v>37906</v>
      </c>
      <c r="D20" s="69"/>
      <c r="E20" s="69"/>
      <c r="F20" s="69"/>
      <c r="G20" s="10"/>
      <c r="H20" s="69"/>
      <c r="I20" s="22"/>
      <c r="J20" s="12"/>
      <c r="K20" s="69">
        <f t="shared" si="0"/>
        <v>60</v>
      </c>
      <c r="L20" s="69">
        <f t="shared" si="1"/>
        <v>10</v>
      </c>
      <c r="M20" s="69">
        <f t="shared" si="2"/>
        <v>10</v>
      </c>
      <c r="N20" s="69">
        <f t="shared" si="3"/>
        <v>10</v>
      </c>
      <c r="O20" s="12">
        <v>3</v>
      </c>
      <c r="P20" s="71">
        <f t="shared" si="6"/>
        <v>3</v>
      </c>
      <c r="Q20" s="120">
        <v>100</v>
      </c>
      <c r="R20" s="3"/>
    </row>
    <row r="21" spans="1:18" ht="12.75">
      <c r="A21" s="110" t="s">
        <v>24</v>
      </c>
      <c r="B21" s="5" t="s">
        <v>18</v>
      </c>
      <c r="C21" s="8">
        <v>37907</v>
      </c>
      <c r="D21" s="69"/>
      <c r="E21" s="69"/>
      <c r="F21" s="69"/>
      <c r="G21" s="10"/>
      <c r="H21" s="69"/>
      <c r="I21" s="22"/>
      <c r="J21" s="12"/>
      <c r="K21" s="69">
        <f t="shared" si="0"/>
        <v>60</v>
      </c>
      <c r="L21" s="69">
        <f t="shared" si="1"/>
        <v>10</v>
      </c>
      <c r="M21" s="69">
        <f t="shared" si="2"/>
        <v>10</v>
      </c>
      <c r="N21" s="69">
        <f t="shared" si="3"/>
        <v>10</v>
      </c>
      <c r="O21" s="12">
        <v>3</v>
      </c>
      <c r="P21" s="71">
        <f t="shared" si="6"/>
        <v>3</v>
      </c>
      <c r="Q21" s="120">
        <v>100</v>
      </c>
      <c r="R21" s="3"/>
    </row>
    <row r="22" spans="1:18" ht="12.75">
      <c r="A22" s="110" t="s">
        <v>24</v>
      </c>
      <c r="B22" s="5" t="s">
        <v>19</v>
      </c>
      <c r="C22" s="8">
        <v>37908</v>
      </c>
      <c r="D22" s="69"/>
      <c r="E22" s="69"/>
      <c r="F22" s="69"/>
      <c r="G22" s="10"/>
      <c r="H22" s="69"/>
      <c r="I22" s="22"/>
      <c r="J22" s="12"/>
      <c r="K22" s="69">
        <f t="shared" si="0"/>
        <v>60</v>
      </c>
      <c r="L22" s="69">
        <f t="shared" si="1"/>
        <v>10</v>
      </c>
      <c r="M22" s="69">
        <f t="shared" si="2"/>
        <v>10</v>
      </c>
      <c r="N22" s="69">
        <f t="shared" si="3"/>
        <v>10</v>
      </c>
      <c r="O22" s="12">
        <v>3</v>
      </c>
      <c r="P22" s="71">
        <f t="shared" si="6"/>
        <v>3</v>
      </c>
      <c r="Q22" s="120">
        <v>100</v>
      </c>
      <c r="R22" s="3"/>
    </row>
    <row r="23" spans="1:18" ht="12.75">
      <c r="A23" s="110" t="s">
        <v>25</v>
      </c>
      <c r="B23" s="5" t="s">
        <v>20</v>
      </c>
      <c r="C23" s="8">
        <v>37909</v>
      </c>
      <c r="D23" s="69"/>
      <c r="E23" s="69"/>
      <c r="F23" s="69"/>
      <c r="G23" s="10"/>
      <c r="H23" s="69"/>
      <c r="I23" s="22"/>
      <c r="J23" s="12"/>
      <c r="K23" s="69">
        <f t="shared" si="0"/>
        <v>60</v>
      </c>
      <c r="L23" s="69">
        <f t="shared" si="1"/>
        <v>10</v>
      </c>
      <c r="M23" s="69">
        <f t="shared" si="2"/>
        <v>10</v>
      </c>
      <c r="N23" s="69">
        <f t="shared" si="3"/>
        <v>10</v>
      </c>
      <c r="O23" s="12">
        <v>3</v>
      </c>
      <c r="P23" s="71">
        <f t="shared" si="6"/>
        <v>3</v>
      </c>
      <c r="Q23" s="120">
        <v>100</v>
      </c>
      <c r="R23" s="3"/>
    </row>
    <row r="24" spans="1:18" ht="12.75">
      <c r="A24" s="110"/>
      <c r="B24" s="5" t="s">
        <v>21</v>
      </c>
      <c r="C24" s="8">
        <v>37910</v>
      </c>
      <c r="D24" s="69"/>
      <c r="E24" s="69"/>
      <c r="F24" s="69"/>
      <c r="G24" s="10"/>
      <c r="H24" s="69"/>
      <c r="I24" s="22"/>
      <c r="J24" s="12"/>
      <c r="K24" s="69">
        <f t="shared" si="0"/>
        <v>60</v>
      </c>
      <c r="L24" s="69">
        <f t="shared" si="1"/>
        <v>10</v>
      </c>
      <c r="M24" s="69">
        <f t="shared" si="2"/>
        <v>10</v>
      </c>
      <c r="N24" s="69">
        <f t="shared" si="3"/>
        <v>10</v>
      </c>
      <c r="O24" s="12">
        <v>3</v>
      </c>
      <c r="P24" s="71">
        <f t="shared" si="6"/>
        <v>3</v>
      </c>
      <c r="Q24" s="120">
        <v>100</v>
      </c>
      <c r="R24" s="3"/>
    </row>
    <row r="25" spans="1:18" ht="12.75">
      <c r="A25" s="110"/>
      <c r="B25" s="53" t="s">
        <v>16</v>
      </c>
      <c r="C25" s="6">
        <v>37911</v>
      </c>
      <c r="D25" s="79">
        <f>($D$4*I25)/100</f>
        <v>150</v>
      </c>
      <c r="E25" s="79">
        <f>($E$4*I25)/100</f>
        <v>50</v>
      </c>
      <c r="F25" s="79">
        <f>($F$4*I25)/100</f>
        <v>25</v>
      </c>
      <c r="G25" s="54"/>
      <c r="H25" s="70">
        <v>3</v>
      </c>
      <c r="I25" s="55">
        <v>100</v>
      </c>
      <c r="J25" s="54">
        <f>J4*0.25</f>
        <v>100</v>
      </c>
      <c r="K25" s="70">
        <f t="shared" si="0"/>
        <v>60</v>
      </c>
      <c r="L25" s="70">
        <f t="shared" si="1"/>
        <v>10</v>
      </c>
      <c r="M25" s="70">
        <f t="shared" si="2"/>
        <v>10</v>
      </c>
      <c r="N25" s="70">
        <f t="shared" si="3"/>
        <v>10</v>
      </c>
      <c r="O25" s="54">
        <v>3</v>
      </c>
      <c r="P25" s="70">
        <v>3</v>
      </c>
      <c r="Q25" s="121">
        <v>100</v>
      </c>
      <c r="R25" s="3"/>
    </row>
    <row r="26" spans="1:18" ht="12.75">
      <c r="A26" s="110"/>
      <c r="B26" s="5" t="s">
        <v>6</v>
      </c>
      <c r="C26" s="8">
        <v>37912</v>
      </c>
      <c r="D26" s="69"/>
      <c r="E26" s="69"/>
      <c r="F26" s="69"/>
      <c r="G26" s="10"/>
      <c r="H26" s="69"/>
      <c r="I26" s="23"/>
      <c r="J26" s="12"/>
      <c r="K26" s="69">
        <f t="shared" si="0"/>
        <v>60</v>
      </c>
      <c r="L26" s="69">
        <f t="shared" si="1"/>
        <v>10</v>
      </c>
      <c r="M26" s="69">
        <f t="shared" si="2"/>
        <v>10</v>
      </c>
      <c r="N26" s="69">
        <f t="shared" si="3"/>
        <v>10</v>
      </c>
      <c r="O26" s="12">
        <v>3</v>
      </c>
      <c r="P26" s="71">
        <v>3</v>
      </c>
      <c r="Q26" s="120">
        <v>100</v>
      </c>
      <c r="R26" s="3"/>
    </row>
    <row r="27" spans="1:18" ht="12.75">
      <c r="A27" s="110"/>
      <c r="B27" s="5" t="s">
        <v>17</v>
      </c>
      <c r="C27" s="8">
        <v>37913</v>
      </c>
      <c r="D27" s="69"/>
      <c r="E27" s="69"/>
      <c r="F27" s="69"/>
      <c r="G27" s="10"/>
      <c r="H27" s="69"/>
      <c r="I27" s="23"/>
      <c r="J27" s="12"/>
      <c r="K27" s="69">
        <f t="shared" si="0"/>
        <v>60</v>
      </c>
      <c r="L27" s="69">
        <f t="shared" si="1"/>
        <v>10</v>
      </c>
      <c r="M27" s="69">
        <f t="shared" si="2"/>
        <v>10</v>
      </c>
      <c r="N27" s="69">
        <f t="shared" si="3"/>
        <v>10</v>
      </c>
      <c r="O27" s="12">
        <v>3</v>
      </c>
      <c r="P27" s="71">
        <v>3</v>
      </c>
      <c r="Q27" s="120">
        <v>100</v>
      </c>
      <c r="R27" s="3"/>
    </row>
    <row r="28" spans="1:18" ht="12.75">
      <c r="A28" s="110"/>
      <c r="B28" s="5" t="s">
        <v>18</v>
      </c>
      <c r="C28" s="8">
        <v>37914</v>
      </c>
      <c r="D28" s="69"/>
      <c r="E28" s="69"/>
      <c r="F28" s="69"/>
      <c r="G28" s="12"/>
      <c r="H28" s="69"/>
      <c r="I28" s="23"/>
      <c r="J28" s="12"/>
      <c r="K28" s="69">
        <f t="shared" si="0"/>
        <v>60</v>
      </c>
      <c r="L28" s="69">
        <f t="shared" si="1"/>
        <v>10</v>
      </c>
      <c r="M28" s="69">
        <f t="shared" si="2"/>
        <v>10</v>
      </c>
      <c r="N28" s="69">
        <f t="shared" si="3"/>
        <v>10</v>
      </c>
      <c r="O28" s="12">
        <v>3</v>
      </c>
      <c r="P28" s="71">
        <v>3</v>
      </c>
      <c r="Q28" s="120">
        <v>100</v>
      </c>
      <c r="R28" s="3"/>
    </row>
    <row r="29" spans="1:18" ht="12.75">
      <c r="A29" s="110"/>
      <c r="B29" s="5" t="s">
        <v>19</v>
      </c>
      <c r="C29" s="8">
        <v>37915</v>
      </c>
      <c r="D29" s="69">
        <v>158</v>
      </c>
      <c r="E29" s="69">
        <v>53</v>
      </c>
      <c r="F29" s="69">
        <v>26</v>
      </c>
      <c r="G29" s="12"/>
      <c r="H29" s="69">
        <v>3</v>
      </c>
      <c r="I29" s="23"/>
      <c r="J29" s="12"/>
      <c r="K29" s="69">
        <f t="shared" si="0"/>
        <v>60</v>
      </c>
      <c r="L29" s="69">
        <f t="shared" si="1"/>
        <v>10</v>
      </c>
      <c r="M29" s="69">
        <f t="shared" si="2"/>
        <v>10</v>
      </c>
      <c r="N29" s="69">
        <f t="shared" si="3"/>
        <v>10</v>
      </c>
      <c r="O29" s="12">
        <v>3</v>
      </c>
      <c r="P29" s="71">
        <v>3</v>
      </c>
      <c r="Q29" s="120">
        <v>100</v>
      </c>
      <c r="R29" s="3"/>
    </row>
    <row r="30" spans="1:18" ht="12.75">
      <c r="A30" s="110"/>
      <c r="B30" s="5" t="s">
        <v>20</v>
      </c>
      <c r="C30" s="8">
        <v>37916</v>
      </c>
      <c r="D30" s="69"/>
      <c r="E30" s="69"/>
      <c r="F30" s="69"/>
      <c r="G30" s="12"/>
      <c r="H30" s="69"/>
      <c r="I30" s="23"/>
      <c r="J30" s="12"/>
      <c r="K30" s="69">
        <f t="shared" si="0"/>
        <v>60</v>
      </c>
      <c r="L30" s="69">
        <f t="shared" si="1"/>
        <v>10</v>
      </c>
      <c r="M30" s="69">
        <f t="shared" si="2"/>
        <v>10</v>
      </c>
      <c r="N30" s="69">
        <f t="shared" si="3"/>
        <v>10</v>
      </c>
      <c r="O30" s="12">
        <v>3</v>
      </c>
      <c r="P30" s="71">
        <v>3</v>
      </c>
      <c r="Q30" s="120">
        <v>100</v>
      </c>
      <c r="R30" s="3"/>
    </row>
    <row r="31" spans="1:18" ht="12.75">
      <c r="A31" s="110"/>
      <c r="B31" s="5" t="s">
        <v>21</v>
      </c>
      <c r="C31" s="8">
        <v>37917</v>
      </c>
      <c r="D31" s="69"/>
      <c r="E31" s="69"/>
      <c r="F31" s="69"/>
      <c r="G31" s="12"/>
      <c r="H31" s="69"/>
      <c r="I31" s="23"/>
      <c r="J31" s="12"/>
      <c r="K31" s="69">
        <f t="shared" si="0"/>
        <v>60</v>
      </c>
      <c r="L31" s="69">
        <f t="shared" si="1"/>
        <v>10</v>
      </c>
      <c r="M31" s="69">
        <f t="shared" si="2"/>
        <v>10</v>
      </c>
      <c r="N31" s="69">
        <f t="shared" si="3"/>
        <v>10</v>
      </c>
      <c r="O31" s="12">
        <v>3</v>
      </c>
      <c r="P31" s="71">
        <v>3</v>
      </c>
      <c r="Q31" s="120">
        <v>100</v>
      </c>
      <c r="R31" s="3"/>
    </row>
    <row r="32" spans="1:18" ht="12.75">
      <c r="A32" s="110"/>
      <c r="B32" s="9" t="s">
        <v>16</v>
      </c>
      <c r="C32" s="7">
        <v>37918</v>
      </c>
      <c r="D32" s="68"/>
      <c r="E32" s="68"/>
      <c r="F32" s="68"/>
      <c r="G32" s="11"/>
      <c r="H32" s="68"/>
      <c r="I32" s="15">
        <f>I4*1.05</f>
        <v>105</v>
      </c>
      <c r="J32" s="11"/>
      <c r="K32" s="68">
        <f aca="true" t="shared" si="7" ref="K32:K95">($K$4*Q32)/100</f>
        <v>63</v>
      </c>
      <c r="L32" s="68">
        <f>($L$4*Q32)/100</f>
        <v>10.5</v>
      </c>
      <c r="M32" s="68">
        <f aca="true" t="shared" si="8" ref="M32:M95">($M$4*Q32)/100</f>
        <v>10.5</v>
      </c>
      <c r="N32" s="68">
        <f aca="true" t="shared" si="9" ref="N32:N95">($N$4*Q32)/100</f>
        <v>10.5</v>
      </c>
      <c r="O32" s="83">
        <v>3</v>
      </c>
      <c r="P32" s="68">
        <v>3</v>
      </c>
      <c r="Q32" s="119">
        <v>105</v>
      </c>
      <c r="R32" s="131"/>
    </row>
    <row r="33" spans="1:18" ht="12.75">
      <c r="A33" s="109"/>
      <c r="B33" s="5" t="s">
        <v>6</v>
      </c>
      <c r="C33" s="8">
        <v>37919</v>
      </c>
      <c r="D33" s="69"/>
      <c r="E33" s="69"/>
      <c r="F33" s="69"/>
      <c r="G33" s="10"/>
      <c r="H33" s="69"/>
      <c r="I33" s="22"/>
      <c r="J33" s="10"/>
      <c r="K33" s="69">
        <f t="shared" si="7"/>
        <v>63</v>
      </c>
      <c r="L33" s="69">
        <f aca="true" t="shared" si="10" ref="L33:L59">($L$5*Q33)/100</f>
        <v>10.5</v>
      </c>
      <c r="M33" s="69">
        <f t="shared" si="8"/>
        <v>10.5</v>
      </c>
      <c r="N33" s="69">
        <f t="shared" si="9"/>
        <v>10.5</v>
      </c>
      <c r="O33" s="10">
        <v>3</v>
      </c>
      <c r="P33" s="71">
        <v>3</v>
      </c>
      <c r="Q33" s="122">
        <f aca="true" t="shared" si="11" ref="Q33:Q59">Q5*1.05</f>
        <v>105</v>
      </c>
      <c r="R33" s="22"/>
    </row>
    <row r="34" spans="1:18" ht="12.75">
      <c r="A34" s="109"/>
      <c r="B34" s="5" t="s">
        <v>17</v>
      </c>
      <c r="C34" s="8">
        <v>37920</v>
      </c>
      <c r="D34" s="69"/>
      <c r="E34" s="69"/>
      <c r="F34" s="69"/>
      <c r="G34" s="10"/>
      <c r="H34" s="69"/>
      <c r="I34" s="22"/>
      <c r="J34" s="10"/>
      <c r="K34" s="69">
        <f t="shared" si="7"/>
        <v>63</v>
      </c>
      <c r="L34" s="69">
        <f t="shared" si="10"/>
        <v>10.5</v>
      </c>
      <c r="M34" s="69">
        <f t="shared" si="8"/>
        <v>10.5</v>
      </c>
      <c r="N34" s="69">
        <f t="shared" si="9"/>
        <v>10.5</v>
      </c>
      <c r="O34" s="10">
        <v>3</v>
      </c>
      <c r="P34" s="71">
        <v>3</v>
      </c>
      <c r="Q34" s="122">
        <f t="shared" si="11"/>
        <v>105</v>
      </c>
      <c r="R34" s="22"/>
    </row>
    <row r="35" spans="1:18" ht="12.75">
      <c r="A35" s="109"/>
      <c r="B35" s="5" t="s">
        <v>18</v>
      </c>
      <c r="C35" s="8">
        <v>37921</v>
      </c>
      <c r="D35" s="69"/>
      <c r="E35" s="69"/>
      <c r="F35" s="69"/>
      <c r="G35" s="10"/>
      <c r="H35" s="69"/>
      <c r="I35" s="22"/>
      <c r="J35" s="10"/>
      <c r="K35" s="69">
        <f t="shared" si="7"/>
        <v>63</v>
      </c>
      <c r="L35" s="69">
        <f t="shared" si="10"/>
        <v>10.5</v>
      </c>
      <c r="M35" s="69">
        <f t="shared" si="8"/>
        <v>10.5</v>
      </c>
      <c r="N35" s="69">
        <f t="shared" si="9"/>
        <v>10.5</v>
      </c>
      <c r="O35" s="10">
        <v>3</v>
      </c>
      <c r="P35" s="71">
        <v>3</v>
      </c>
      <c r="Q35" s="122">
        <f t="shared" si="11"/>
        <v>105</v>
      </c>
      <c r="R35" s="22"/>
    </row>
    <row r="36" spans="1:18" ht="12.75">
      <c r="A36" s="109"/>
      <c r="B36" s="5" t="s">
        <v>19</v>
      </c>
      <c r="C36" s="8">
        <v>37922</v>
      </c>
      <c r="D36" s="69">
        <v>158</v>
      </c>
      <c r="E36" s="69">
        <v>53</v>
      </c>
      <c r="F36" s="69">
        <v>26</v>
      </c>
      <c r="G36" s="10"/>
      <c r="H36" s="69">
        <v>2</v>
      </c>
      <c r="I36" s="22">
        <v>105</v>
      </c>
      <c r="J36" s="10">
        <v>400</v>
      </c>
      <c r="K36" s="69">
        <f t="shared" si="7"/>
        <v>63</v>
      </c>
      <c r="L36" s="69">
        <f t="shared" si="10"/>
        <v>10.5</v>
      </c>
      <c r="M36" s="69">
        <f t="shared" si="8"/>
        <v>10.5</v>
      </c>
      <c r="N36" s="69">
        <f t="shared" si="9"/>
        <v>10.5</v>
      </c>
      <c r="O36" s="10">
        <v>3</v>
      </c>
      <c r="P36" s="71">
        <v>3</v>
      </c>
      <c r="Q36" s="122">
        <f t="shared" si="11"/>
        <v>105</v>
      </c>
      <c r="R36" s="22"/>
    </row>
    <row r="37" spans="1:18" ht="12.75">
      <c r="A37" s="109"/>
      <c r="B37" s="5" t="s">
        <v>20</v>
      </c>
      <c r="C37" s="8">
        <v>37923</v>
      </c>
      <c r="D37" s="69"/>
      <c r="E37" s="69"/>
      <c r="F37" s="69"/>
      <c r="G37" s="10"/>
      <c r="H37" s="69"/>
      <c r="I37" s="22"/>
      <c r="J37" s="10"/>
      <c r="K37" s="69">
        <f t="shared" si="7"/>
        <v>63</v>
      </c>
      <c r="L37" s="69">
        <f t="shared" si="10"/>
        <v>10.5</v>
      </c>
      <c r="M37" s="69">
        <f t="shared" si="8"/>
        <v>10.5</v>
      </c>
      <c r="N37" s="69">
        <f t="shared" si="9"/>
        <v>10.5</v>
      </c>
      <c r="O37" s="10">
        <v>3</v>
      </c>
      <c r="P37" s="71">
        <v>3</v>
      </c>
      <c r="Q37" s="122">
        <f t="shared" si="11"/>
        <v>105</v>
      </c>
      <c r="R37" s="22"/>
    </row>
    <row r="38" spans="1:18" ht="12.75">
      <c r="A38" s="109"/>
      <c r="B38" s="5" t="s">
        <v>21</v>
      </c>
      <c r="C38" s="8">
        <v>37924</v>
      </c>
      <c r="D38" s="69"/>
      <c r="E38" s="69"/>
      <c r="F38" s="69"/>
      <c r="G38" s="10"/>
      <c r="H38" s="69"/>
      <c r="I38" s="22"/>
      <c r="J38" s="10"/>
      <c r="K38" s="69">
        <f t="shared" si="7"/>
        <v>63</v>
      </c>
      <c r="L38" s="69">
        <f t="shared" si="10"/>
        <v>10.5</v>
      </c>
      <c r="M38" s="69">
        <f t="shared" si="8"/>
        <v>10.5</v>
      </c>
      <c r="N38" s="69">
        <f t="shared" si="9"/>
        <v>10.5</v>
      </c>
      <c r="O38" s="10">
        <v>3</v>
      </c>
      <c r="P38" s="71">
        <v>3</v>
      </c>
      <c r="Q38" s="122">
        <f t="shared" si="11"/>
        <v>105</v>
      </c>
      <c r="R38" s="22"/>
    </row>
    <row r="39" spans="1:18" ht="12.75">
      <c r="A39" s="109"/>
      <c r="B39" s="53" t="s">
        <v>16</v>
      </c>
      <c r="C39" s="6">
        <v>37925</v>
      </c>
      <c r="D39" s="70"/>
      <c r="E39" s="70"/>
      <c r="F39" s="70"/>
      <c r="G39" s="54"/>
      <c r="H39" s="70"/>
      <c r="I39" s="55"/>
      <c r="J39" s="54"/>
      <c r="K39" s="70">
        <f t="shared" si="7"/>
        <v>63</v>
      </c>
      <c r="L39" s="70">
        <f t="shared" si="10"/>
        <v>10.5</v>
      </c>
      <c r="M39" s="70">
        <f t="shared" si="8"/>
        <v>10.5</v>
      </c>
      <c r="N39" s="70">
        <f t="shared" si="9"/>
        <v>10.5</v>
      </c>
      <c r="O39" s="54">
        <v>3</v>
      </c>
      <c r="P39" s="70">
        <v>3</v>
      </c>
      <c r="Q39" s="123">
        <f t="shared" si="11"/>
        <v>105</v>
      </c>
      <c r="R39" s="22"/>
    </row>
    <row r="40" spans="1:18" ht="12.75">
      <c r="A40" s="109"/>
      <c r="B40" s="5" t="s">
        <v>6</v>
      </c>
      <c r="C40" s="8">
        <v>37926</v>
      </c>
      <c r="D40" s="69"/>
      <c r="E40" s="69"/>
      <c r="F40" s="69"/>
      <c r="G40" s="10"/>
      <c r="H40" s="69"/>
      <c r="I40" s="22"/>
      <c r="J40" s="12"/>
      <c r="K40" s="69">
        <f t="shared" si="7"/>
        <v>63</v>
      </c>
      <c r="L40" s="69">
        <f t="shared" si="10"/>
        <v>10.5</v>
      </c>
      <c r="M40" s="69">
        <f t="shared" si="8"/>
        <v>10.5</v>
      </c>
      <c r="N40" s="69">
        <f t="shared" si="9"/>
        <v>10.5</v>
      </c>
      <c r="O40" s="12">
        <v>3</v>
      </c>
      <c r="P40" s="71">
        <v>3</v>
      </c>
      <c r="Q40" s="122">
        <f t="shared" si="11"/>
        <v>105</v>
      </c>
      <c r="R40" s="22"/>
    </row>
    <row r="41" spans="1:18" ht="12.75">
      <c r="A41" s="109"/>
      <c r="B41" s="5" t="s">
        <v>17</v>
      </c>
      <c r="C41" s="8">
        <v>37927</v>
      </c>
      <c r="D41" s="69"/>
      <c r="E41" s="69"/>
      <c r="F41" s="69"/>
      <c r="G41" s="10"/>
      <c r="H41" s="69"/>
      <c r="I41" s="22"/>
      <c r="J41" s="12"/>
      <c r="K41" s="69">
        <f t="shared" si="7"/>
        <v>63</v>
      </c>
      <c r="L41" s="69">
        <f t="shared" si="10"/>
        <v>10.5</v>
      </c>
      <c r="M41" s="69">
        <f t="shared" si="8"/>
        <v>10.5</v>
      </c>
      <c r="N41" s="69">
        <f t="shared" si="9"/>
        <v>10.5</v>
      </c>
      <c r="O41" s="12">
        <v>3</v>
      </c>
      <c r="P41" s="71">
        <v>3</v>
      </c>
      <c r="Q41" s="122">
        <f t="shared" si="11"/>
        <v>105</v>
      </c>
      <c r="R41" s="22"/>
    </row>
    <row r="42" spans="1:18" ht="12.75">
      <c r="A42" s="109"/>
      <c r="B42" s="5" t="s">
        <v>18</v>
      </c>
      <c r="C42" s="8">
        <v>37928</v>
      </c>
      <c r="D42" s="69"/>
      <c r="E42" s="69"/>
      <c r="F42" s="69"/>
      <c r="G42" s="10"/>
      <c r="H42" s="69"/>
      <c r="I42" s="22"/>
      <c r="J42" s="12"/>
      <c r="K42" s="69">
        <f t="shared" si="7"/>
        <v>63</v>
      </c>
      <c r="L42" s="69">
        <f t="shared" si="10"/>
        <v>10.5</v>
      </c>
      <c r="M42" s="69">
        <f t="shared" si="8"/>
        <v>10.5</v>
      </c>
      <c r="N42" s="69">
        <f t="shared" si="9"/>
        <v>10.5</v>
      </c>
      <c r="O42" s="12">
        <v>3</v>
      </c>
      <c r="P42" s="71">
        <v>3</v>
      </c>
      <c r="Q42" s="122">
        <f t="shared" si="11"/>
        <v>105</v>
      </c>
      <c r="R42" s="22"/>
    </row>
    <row r="43" spans="1:18" ht="12.75">
      <c r="A43" s="109"/>
      <c r="B43" s="5" t="s">
        <v>19</v>
      </c>
      <c r="C43" s="8">
        <v>37929</v>
      </c>
      <c r="D43" s="69"/>
      <c r="E43" s="69"/>
      <c r="F43" s="69"/>
      <c r="G43" s="10"/>
      <c r="H43" s="69"/>
      <c r="I43" s="22"/>
      <c r="J43" s="12"/>
      <c r="K43" s="69">
        <f t="shared" si="7"/>
        <v>63</v>
      </c>
      <c r="L43" s="69">
        <f t="shared" si="10"/>
        <v>10.5</v>
      </c>
      <c r="M43" s="69">
        <f t="shared" si="8"/>
        <v>10.5</v>
      </c>
      <c r="N43" s="69">
        <f t="shared" si="9"/>
        <v>10.5</v>
      </c>
      <c r="O43" s="12">
        <v>3</v>
      </c>
      <c r="P43" s="71">
        <v>3</v>
      </c>
      <c r="Q43" s="122">
        <f t="shared" si="11"/>
        <v>105</v>
      </c>
      <c r="R43" s="22"/>
    </row>
    <row r="44" spans="1:18" ht="12.75">
      <c r="A44" s="109"/>
      <c r="B44" s="5" t="s">
        <v>20</v>
      </c>
      <c r="C44" s="8">
        <v>37930</v>
      </c>
      <c r="D44" s="69"/>
      <c r="E44" s="69"/>
      <c r="F44" s="69"/>
      <c r="G44" s="10"/>
      <c r="H44" s="69"/>
      <c r="I44" s="22"/>
      <c r="J44" s="12"/>
      <c r="K44" s="69">
        <f t="shared" si="7"/>
        <v>63</v>
      </c>
      <c r="L44" s="69">
        <f t="shared" si="10"/>
        <v>10.5</v>
      </c>
      <c r="M44" s="69">
        <f t="shared" si="8"/>
        <v>10.5</v>
      </c>
      <c r="N44" s="69">
        <f t="shared" si="9"/>
        <v>10.5</v>
      </c>
      <c r="O44" s="12">
        <v>3</v>
      </c>
      <c r="P44" s="71">
        <v>3</v>
      </c>
      <c r="Q44" s="122">
        <f t="shared" si="11"/>
        <v>105</v>
      </c>
      <c r="R44" s="22"/>
    </row>
    <row r="45" spans="1:18" ht="12.75">
      <c r="A45" s="109"/>
      <c r="B45" s="5" t="s">
        <v>21</v>
      </c>
      <c r="C45" s="8">
        <v>37931</v>
      </c>
      <c r="D45" s="69"/>
      <c r="E45" s="69"/>
      <c r="F45" s="69"/>
      <c r="G45" s="10"/>
      <c r="H45" s="69"/>
      <c r="I45" s="22"/>
      <c r="J45" s="12"/>
      <c r="K45" s="69">
        <f t="shared" si="7"/>
        <v>63</v>
      </c>
      <c r="L45" s="69">
        <f t="shared" si="10"/>
        <v>10.5</v>
      </c>
      <c r="M45" s="69">
        <f t="shared" si="8"/>
        <v>10.5</v>
      </c>
      <c r="N45" s="69">
        <f t="shared" si="9"/>
        <v>10.5</v>
      </c>
      <c r="O45" s="12">
        <v>3</v>
      </c>
      <c r="P45" s="71">
        <v>3</v>
      </c>
      <c r="Q45" s="122">
        <f t="shared" si="11"/>
        <v>105</v>
      </c>
      <c r="R45" s="22"/>
    </row>
    <row r="46" spans="1:18" ht="12.75">
      <c r="A46" s="109"/>
      <c r="B46" s="53" t="s">
        <v>16</v>
      </c>
      <c r="C46" s="6">
        <v>37932</v>
      </c>
      <c r="D46" s="70">
        <f>($D$4*I46)/100</f>
        <v>157.5</v>
      </c>
      <c r="E46" s="70">
        <f>($E$4*I46)/100</f>
        <v>52.5</v>
      </c>
      <c r="F46" s="70">
        <f>($F$4*I46)/100</f>
        <v>26.25</v>
      </c>
      <c r="G46" s="54"/>
      <c r="H46" s="70">
        <v>3</v>
      </c>
      <c r="I46" s="55">
        <f>I18*1.05</f>
        <v>105</v>
      </c>
      <c r="J46" s="54"/>
      <c r="K46" s="70">
        <f t="shared" si="7"/>
        <v>63</v>
      </c>
      <c r="L46" s="70">
        <f t="shared" si="10"/>
        <v>10.5</v>
      </c>
      <c r="M46" s="70">
        <f t="shared" si="8"/>
        <v>10.5</v>
      </c>
      <c r="N46" s="70">
        <f t="shared" si="9"/>
        <v>10.5</v>
      </c>
      <c r="O46" s="54">
        <v>3</v>
      </c>
      <c r="P46" s="70">
        <v>3</v>
      </c>
      <c r="Q46" s="123">
        <f t="shared" si="11"/>
        <v>105</v>
      </c>
      <c r="R46" s="22"/>
    </row>
    <row r="47" spans="1:18" ht="12.75">
      <c r="A47" s="109"/>
      <c r="B47" s="5" t="s">
        <v>6</v>
      </c>
      <c r="C47" s="8">
        <v>37933</v>
      </c>
      <c r="D47" s="69"/>
      <c r="E47" s="69"/>
      <c r="F47" s="69"/>
      <c r="G47" s="10"/>
      <c r="H47" s="69"/>
      <c r="I47" s="22"/>
      <c r="J47" s="12"/>
      <c r="K47" s="69">
        <f t="shared" si="7"/>
        <v>63</v>
      </c>
      <c r="L47" s="69">
        <f t="shared" si="10"/>
        <v>10.5</v>
      </c>
      <c r="M47" s="69">
        <f t="shared" si="8"/>
        <v>10.5</v>
      </c>
      <c r="N47" s="69">
        <f t="shared" si="9"/>
        <v>10.5</v>
      </c>
      <c r="O47" s="12">
        <v>3</v>
      </c>
      <c r="P47" s="71">
        <v>3</v>
      </c>
      <c r="Q47" s="122">
        <f t="shared" si="11"/>
        <v>105</v>
      </c>
      <c r="R47" s="22"/>
    </row>
    <row r="48" spans="1:18" ht="12.75">
      <c r="A48" s="109"/>
      <c r="B48" s="5" t="s">
        <v>17</v>
      </c>
      <c r="C48" s="8">
        <v>37934</v>
      </c>
      <c r="D48" s="69"/>
      <c r="E48" s="69"/>
      <c r="F48" s="69"/>
      <c r="G48" s="10"/>
      <c r="H48" s="69"/>
      <c r="I48" s="22"/>
      <c r="J48" s="12"/>
      <c r="K48" s="69">
        <f t="shared" si="7"/>
        <v>63</v>
      </c>
      <c r="L48" s="69">
        <f t="shared" si="10"/>
        <v>10.5</v>
      </c>
      <c r="M48" s="69">
        <f t="shared" si="8"/>
        <v>10.5</v>
      </c>
      <c r="N48" s="69">
        <f t="shared" si="9"/>
        <v>10.5</v>
      </c>
      <c r="O48" s="12">
        <v>3</v>
      </c>
      <c r="P48" s="71">
        <v>3</v>
      </c>
      <c r="Q48" s="122">
        <f t="shared" si="11"/>
        <v>105</v>
      </c>
      <c r="R48" s="22"/>
    </row>
    <row r="49" spans="1:21" ht="12.75">
      <c r="A49" s="109"/>
      <c r="B49" s="5" t="s">
        <v>18</v>
      </c>
      <c r="C49" s="8">
        <v>37935</v>
      </c>
      <c r="D49" s="69"/>
      <c r="E49" s="69"/>
      <c r="F49" s="69"/>
      <c r="G49" s="10"/>
      <c r="H49" s="69"/>
      <c r="I49" s="22"/>
      <c r="J49" s="12"/>
      <c r="K49" s="69">
        <f t="shared" si="7"/>
        <v>63</v>
      </c>
      <c r="L49" s="69">
        <f t="shared" si="10"/>
        <v>10.5</v>
      </c>
      <c r="M49" s="69">
        <f t="shared" si="8"/>
        <v>10.5</v>
      </c>
      <c r="N49" s="69">
        <f t="shared" si="9"/>
        <v>10.5</v>
      </c>
      <c r="O49" s="12">
        <v>3</v>
      </c>
      <c r="P49" s="71">
        <v>3</v>
      </c>
      <c r="Q49" s="122">
        <f t="shared" si="11"/>
        <v>105</v>
      </c>
      <c r="R49" s="22"/>
      <c r="U49" s="4"/>
    </row>
    <row r="50" spans="1:21" ht="12.75">
      <c r="A50" s="109"/>
      <c r="B50" s="5" t="s">
        <v>19</v>
      </c>
      <c r="C50" s="8">
        <v>37936</v>
      </c>
      <c r="D50" s="69"/>
      <c r="E50" s="69"/>
      <c r="F50" s="69"/>
      <c r="G50" s="10"/>
      <c r="H50" s="69"/>
      <c r="I50" s="22"/>
      <c r="J50" s="12"/>
      <c r="K50" s="69">
        <f t="shared" si="7"/>
        <v>63</v>
      </c>
      <c r="L50" s="69">
        <f t="shared" si="10"/>
        <v>10.5</v>
      </c>
      <c r="M50" s="69">
        <f t="shared" si="8"/>
        <v>10.5</v>
      </c>
      <c r="N50" s="69">
        <f t="shared" si="9"/>
        <v>10.5</v>
      </c>
      <c r="O50" s="12">
        <v>3</v>
      </c>
      <c r="P50" s="71">
        <v>3</v>
      </c>
      <c r="Q50" s="122">
        <f t="shared" si="11"/>
        <v>105</v>
      </c>
      <c r="R50" s="22"/>
      <c r="U50" s="4"/>
    </row>
    <row r="51" spans="1:18" ht="12.75">
      <c r="A51" s="109"/>
      <c r="B51" s="5" t="s">
        <v>20</v>
      </c>
      <c r="C51" s="8">
        <v>37937</v>
      </c>
      <c r="D51" s="69"/>
      <c r="E51" s="69"/>
      <c r="F51" s="69"/>
      <c r="G51" s="10"/>
      <c r="H51" s="69"/>
      <c r="I51" s="22"/>
      <c r="J51" s="12"/>
      <c r="K51" s="69">
        <f t="shared" si="7"/>
        <v>63</v>
      </c>
      <c r="L51" s="69">
        <f t="shared" si="10"/>
        <v>10.5</v>
      </c>
      <c r="M51" s="69">
        <f t="shared" si="8"/>
        <v>10.5</v>
      </c>
      <c r="N51" s="69">
        <f t="shared" si="9"/>
        <v>10.5</v>
      </c>
      <c r="O51" s="12">
        <v>3</v>
      </c>
      <c r="P51" s="71">
        <v>3</v>
      </c>
      <c r="Q51" s="122">
        <f t="shared" si="11"/>
        <v>105</v>
      </c>
      <c r="R51" s="22"/>
    </row>
    <row r="52" spans="1:18" ht="12.75">
      <c r="A52" s="109"/>
      <c r="B52" s="5" t="s">
        <v>21</v>
      </c>
      <c r="C52" s="8">
        <v>37938</v>
      </c>
      <c r="D52" s="69"/>
      <c r="E52" s="69"/>
      <c r="F52" s="69"/>
      <c r="G52" s="10"/>
      <c r="H52" s="69"/>
      <c r="I52" s="22"/>
      <c r="J52" s="12"/>
      <c r="K52" s="69">
        <f t="shared" si="7"/>
        <v>63</v>
      </c>
      <c r="L52" s="69">
        <f t="shared" si="10"/>
        <v>10.5</v>
      </c>
      <c r="M52" s="69">
        <f t="shared" si="8"/>
        <v>10.5</v>
      </c>
      <c r="N52" s="69">
        <f t="shared" si="9"/>
        <v>10.5</v>
      </c>
      <c r="O52" s="12">
        <v>3</v>
      </c>
      <c r="P52" s="71">
        <v>3</v>
      </c>
      <c r="Q52" s="122">
        <f t="shared" si="11"/>
        <v>105</v>
      </c>
      <c r="R52" s="22"/>
    </row>
    <row r="53" spans="1:18" ht="12.75">
      <c r="A53" s="109"/>
      <c r="B53" s="53" t="s">
        <v>16</v>
      </c>
      <c r="C53" s="6">
        <v>37939</v>
      </c>
      <c r="D53" s="70">
        <f>($D$4*I53)/100</f>
        <v>157.5</v>
      </c>
      <c r="E53" s="70">
        <f>($E$4*I53)/100</f>
        <v>52.5</v>
      </c>
      <c r="F53" s="70">
        <f>($F$4*I53)/100</f>
        <v>26.25</v>
      </c>
      <c r="G53" s="54"/>
      <c r="H53" s="70">
        <v>2</v>
      </c>
      <c r="I53" s="55">
        <f>I25*1.05</f>
        <v>105</v>
      </c>
      <c r="J53" s="54">
        <v>400</v>
      </c>
      <c r="K53" s="70">
        <f t="shared" si="7"/>
        <v>63</v>
      </c>
      <c r="L53" s="70">
        <f t="shared" si="10"/>
        <v>10.5</v>
      </c>
      <c r="M53" s="70">
        <f t="shared" si="8"/>
        <v>10.5</v>
      </c>
      <c r="N53" s="70">
        <f t="shared" si="9"/>
        <v>10.5</v>
      </c>
      <c r="O53" s="54">
        <v>3</v>
      </c>
      <c r="P53" s="70">
        <v>3</v>
      </c>
      <c r="Q53" s="123">
        <f t="shared" si="11"/>
        <v>105</v>
      </c>
      <c r="R53" s="22"/>
    </row>
    <row r="54" spans="1:18" ht="12.75">
      <c r="A54" s="109"/>
      <c r="B54" s="5" t="s">
        <v>6</v>
      </c>
      <c r="C54" s="8">
        <v>37940</v>
      </c>
      <c r="D54" s="69"/>
      <c r="E54" s="69"/>
      <c r="F54" s="69"/>
      <c r="G54" s="10"/>
      <c r="H54" s="69"/>
      <c r="I54" s="22"/>
      <c r="J54" s="12"/>
      <c r="K54" s="69">
        <f t="shared" si="7"/>
        <v>63</v>
      </c>
      <c r="L54" s="69">
        <f t="shared" si="10"/>
        <v>10.5</v>
      </c>
      <c r="M54" s="69">
        <f t="shared" si="8"/>
        <v>10.5</v>
      </c>
      <c r="N54" s="69">
        <f t="shared" si="9"/>
        <v>10.5</v>
      </c>
      <c r="O54" s="12">
        <v>3</v>
      </c>
      <c r="P54" s="71">
        <v>3</v>
      </c>
      <c r="Q54" s="122">
        <f t="shared" si="11"/>
        <v>105</v>
      </c>
      <c r="R54" s="22"/>
    </row>
    <row r="55" spans="1:18" ht="12.75">
      <c r="A55" s="109"/>
      <c r="B55" s="5" t="s">
        <v>17</v>
      </c>
      <c r="C55" s="8">
        <v>37941</v>
      </c>
      <c r="D55" s="69"/>
      <c r="E55" s="69"/>
      <c r="F55" s="69"/>
      <c r="G55" s="10"/>
      <c r="H55" s="69"/>
      <c r="I55" s="22"/>
      <c r="J55" s="12"/>
      <c r="K55" s="69">
        <f t="shared" si="7"/>
        <v>63</v>
      </c>
      <c r="L55" s="69">
        <f t="shared" si="10"/>
        <v>10.5</v>
      </c>
      <c r="M55" s="69">
        <f t="shared" si="8"/>
        <v>10.5</v>
      </c>
      <c r="N55" s="69">
        <f t="shared" si="9"/>
        <v>10.5</v>
      </c>
      <c r="O55" s="12">
        <v>3</v>
      </c>
      <c r="P55" s="71">
        <v>3</v>
      </c>
      <c r="Q55" s="122">
        <f t="shared" si="11"/>
        <v>105</v>
      </c>
      <c r="R55" s="22"/>
    </row>
    <row r="56" spans="1:18" ht="12.75">
      <c r="A56" s="109"/>
      <c r="B56" s="5" t="s">
        <v>18</v>
      </c>
      <c r="C56" s="8">
        <v>37942</v>
      </c>
      <c r="D56" s="69"/>
      <c r="E56" s="69"/>
      <c r="F56" s="69"/>
      <c r="G56" s="12"/>
      <c r="H56" s="69"/>
      <c r="I56" s="22"/>
      <c r="J56" s="12"/>
      <c r="K56" s="69">
        <f t="shared" si="7"/>
        <v>63</v>
      </c>
      <c r="L56" s="69">
        <f t="shared" si="10"/>
        <v>10.5</v>
      </c>
      <c r="M56" s="69">
        <f t="shared" si="8"/>
        <v>10.5</v>
      </c>
      <c r="N56" s="69">
        <f t="shared" si="9"/>
        <v>10.5</v>
      </c>
      <c r="O56" s="12">
        <v>3</v>
      </c>
      <c r="P56" s="71">
        <v>3</v>
      </c>
      <c r="Q56" s="122">
        <f t="shared" si="11"/>
        <v>105</v>
      </c>
      <c r="R56" s="22"/>
    </row>
    <row r="57" spans="1:18" ht="12.75">
      <c r="A57" s="109"/>
      <c r="B57" s="5" t="s">
        <v>19</v>
      </c>
      <c r="C57" s="8">
        <v>37943</v>
      </c>
      <c r="D57" s="69"/>
      <c r="E57" s="69"/>
      <c r="F57" s="69"/>
      <c r="G57" s="12"/>
      <c r="H57" s="69"/>
      <c r="I57" s="22"/>
      <c r="J57" s="12"/>
      <c r="K57" s="69">
        <f t="shared" si="7"/>
        <v>63</v>
      </c>
      <c r="L57" s="69">
        <f t="shared" si="10"/>
        <v>10.5</v>
      </c>
      <c r="M57" s="69">
        <f t="shared" si="8"/>
        <v>10.5</v>
      </c>
      <c r="N57" s="69">
        <f t="shared" si="9"/>
        <v>10.5</v>
      </c>
      <c r="O57" s="12">
        <v>3</v>
      </c>
      <c r="P57" s="71">
        <v>3</v>
      </c>
      <c r="Q57" s="122">
        <f t="shared" si="11"/>
        <v>105</v>
      </c>
      <c r="R57" s="22"/>
    </row>
    <row r="58" spans="1:18" ht="12.75">
      <c r="A58" s="109"/>
      <c r="B58" s="5" t="s">
        <v>20</v>
      </c>
      <c r="C58" s="8">
        <v>37944</v>
      </c>
      <c r="D58" s="69"/>
      <c r="E58" s="69"/>
      <c r="F58" s="69"/>
      <c r="G58" s="12"/>
      <c r="H58" s="69"/>
      <c r="I58" s="22"/>
      <c r="J58" s="12"/>
      <c r="K58" s="69">
        <f t="shared" si="7"/>
        <v>63</v>
      </c>
      <c r="L58" s="69">
        <f t="shared" si="10"/>
        <v>10.5</v>
      </c>
      <c r="M58" s="69">
        <f t="shared" si="8"/>
        <v>10.5</v>
      </c>
      <c r="N58" s="69">
        <f t="shared" si="9"/>
        <v>10.5</v>
      </c>
      <c r="O58" s="12">
        <v>3</v>
      </c>
      <c r="P58" s="71">
        <v>3</v>
      </c>
      <c r="Q58" s="122">
        <f t="shared" si="11"/>
        <v>105</v>
      </c>
      <c r="R58" s="22"/>
    </row>
    <row r="59" spans="1:18" ht="12.75">
      <c r="A59" s="109"/>
      <c r="B59" s="5" t="s">
        <v>21</v>
      </c>
      <c r="C59" s="8">
        <v>37945</v>
      </c>
      <c r="D59" s="69"/>
      <c r="E59" s="69"/>
      <c r="F59" s="69"/>
      <c r="G59" s="12"/>
      <c r="H59" s="69"/>
      <c r="I59" s="22"/>
      <c r="J59" s="12"/>
      <c r="K59" s="69">
        <f t="shared" si="7"/>
        <v>63</v>
      </c>
      <c r="L59" s="69">
        <f t="shared" si="10"/>
        <v>10.5</v>
      </c>
      <c r="M59" s="69">
        <f t="shared" si="8"/>
        <v>10.5</v>
      </c>
      <c r="N59" s="69">
        <f t="shared" si="9"/>
        <v>10.5</v>
      </c>
      <c r="O59" s="12">
        <v>3</v>
      </c>
      <c r="P59" s="71">
        <v>3</v>
      </c>
      <c r="Q59" s="122">
        <f t="shared" si="11"/>
        <v>105</v>
      </c>
      <c r="R59" s="22"/>
    </row>
    <row r="60" spans="1:18" s="4" customFormat="1" ht="12.75">
      <c r="A60" s="111"/>
      <c r="B60" s="9" t="s">
        <v>16</v>
      </c>
      <c r="C60" s="7">
        <v>37946</v>
      </c>
      <c r="D60" s="68">
        <f>($D$4*I60)/100</f>
        <v>165.00000000000003</v>
      </c>
      <c r="E60" s="68">
        <f>($E$4*I60)/100</f>
        <v>55.00000000000001</v>
      </c>
      <c r="F60" s="68">
        <f>($F$4*I60)/100</f>
        <v>27.500000000000004</v>
      </c>
      <c r="G60" s="11"/>
      <c r="H60" s="68">
        <v>3</v>
      </c>
      <c r="I60" s="15">
        <f>I4*1.1</f>
        <v>110.00000000000001</v>
      </c>
      <c r="J60" s="11"/>
      <c r="K60" s="68">
        <f t="shared" si="7"/>
        <v>66.00000000000001</v>
      </c>
      <c r="L60" s="68">
        <f>($L$4*Q60)/100</f>
        <v>11.000000000000002</v>
      </c>
      <c r="M60" s="68">
        <f t="shared" si="8"/>
        <v>11.000000000000002</v>
      </c>
      <c r="N60" s="68">
        <f t="shared" si="9"/>
        <v>11.000000000000002</v>
      </c>
      <c r="O60" s="83">
        <v>3</v>
      </c>
      <c r="P60" s="68">
        <v>3</v>
      </c>
      <c r="Q60" s="119">
        <f aca="true" t="shared" si="12" ref="Q60:Q87">Q4*1.1</f>
        <v>110.00000000000001</v>
      </c>
      <c r="R60" s="131"/>
    </row>
    <row r="61" spans="1:18" ht="12.75">
      <c r="A61" s="109"/>
      <c r="B61" s="5" t="s">
        <v>6</v>
      </c>
      <c r="C61" s="8">
        <v>37947</v>
      </c>
      <c r="D61" s="71"/>
      <c r="E61" s="71"/>
      <c r="F61" s="71"/>
      <c r="G61" s="10"/>
      <c r="H61" s="69"/>
      <c r="I61" s="23"/>
      <c r="J61" s="10"/>
      <c r="K61" s="69">
        <f t="shared" si="7"/>
        <v>66.00000000000001</v>
      </c>
      <c r="L61" s="69">
        <f aca="true" t="shared" si="13" ref="L61:L87">($L$5*Q61)/100</f>
        <v>11.000000000000002</v>
      </c>
      <c r="M61" s="69">
        <f t="shared" si="8"/>
        <v>11.000000000000002</v>
      </c>
      <c r="N61" s="69">
        <f t="shared" si="9"/>
        <v>11.000000000000002</v>
      </c>
      <c r="O61" s="10">
        <v>3</v>
      </c>
      <c r="P61" s="71">
        <v>3</v>
      </c>
      <c r="Q61" s="122">
        <f t="shared" si="12"/>
        <v>110.00000000000001</v>
      </c>
      <c r="R61" s="22"/>
    </row>
    <row r="62" spans="1:18" ht="12.75">
      <c r="A62" s="109"/>
      <c r="B62" s="5" t="s">
        <v>17</v>
      </c>
      <c r="C62" s="8">
        <v>37948</v>
      </c>
      <c r="D62" s="71"/>
      <c r="E62" s="71"/>
      <c r="F62" s="71"/>
      <c r="G62" s="10"/>
      <c r="H62" s="69"/>
      <c r="I62" s="23"/>
      <c r="J62" s="10"/>
      <c r="K62" s="69">
        <f t="shared" si="7"/>
        <v>66.00000000000001</v>
      </c>
      <c r="L62" s="69">
        <f t="shared" si="13"/>
        <v>11.000000000000002</v>
      </c>
      <c r="M62" s="69">
        <f t="shared" si="8"/>
        <v>11.000000000000002</v>
      </c>
      <c r="N62" s="69">
        <f t="shared" si="9"/>
        <v>11.000000000000002</v>
      </c>
      <c r="O62" s="10">
        <v>3</v>
      </c>
      <c r="P62" s="71">
        <v>3</v>
      </c>
      <c r="Q62" s="122">
        <f t="shared" si="12"/>
        <v>110.00000000000001</v>
      </c>
      <c r="R62" s="22"/>
    </row>
    <row r="63" spans="1:18" ht="12.75">
      <c r="A63" s="109"/>
      <c r="B63" s="5" t="s">
        <v>18</v>
      </c>
      <c r="C63" s="8">
        <v>37949</v>
      </c>
      <c r="D63" s="71"/>
      <c r="E63" s="71"/>
      <c r="F63" s="71"/>
      <c r="G63" s="10"/>
      <c r="H63" s="69"/>
      <c r="I63" s="23"/>
      <c r="J63" s="10"/>
      <c r="K63" s="69">
        <f t="shared" si="7"/>
        <v>66.00000000000001</v>
      </c>
      <c r="L63" s="69">
        <f t="shared" si="13"/>
        <v>11.000000000000002</v>
      </c>
      <c r="M63" s="69">
        <f t="shared" si="8"/>
        <v>11.000000000000002</v>
      </c>
      <c r="N63" s="69">
        <f t="shared" si="9"/>
        <v>11.000000000000002</v>
      </c>
      <c r="O63" s="10">
        <v>3</v>
      </c>
      <c r="P63" s="71">
        <v>3</v>
      </c>
      <c r="Q63" s="122">
        <f t="shared" si="12"/>
        <v>110.00000000000001</v>
      </c>
      <c r="R63" s="22"/>
    </row>
    <row r="64" spans="1:18" ht="12.75">
      <c r="A64" s="109"/>
      <c r="B64" s="5" t="s">
        <v>19</v>
      </c>
      <c r="C64" s="8">
        <v>37950</v>
      </c>
      <c r="D64" s="71"/>
      <c r="E64" s="71"/>
      <c r="F64" s="71"/>
      <c r="G64" s="10"/>
      <c r="H64" s="69"/>
      <c r="I64" s="23"/>
      <c r="J64" s="10"/>
      <c r="K64" s="69">
        <f t="shared" si="7"/>
        <v>66.00000000000001</v>
      </c>
      <c r="L64" s="69">
        <f t="shared" si="13"/>
        <v>11.000000000000002</v>
      </c>
      <c r="M64" s="69">
        <f t="shared" si="8"/>
        <v>11.000000000000002</v>
      </c>
      <c r="N64" s="69">
        <f t="shared" si="9"/>
        <v>11.000000000000002</v>
      </c>
      <c r="O64" s="10">
        <v>3</v>
      </c>
      <c r="P64" s="71">
        <v>3</v>
      </c>
      <c r="Q64" s="122">
        <f t="shared" si="12"/>
        <v>110.00000000000001</v>
      </c>
      <c r="R64" s="22"/>
    </row>
    <row r="65" spans="1:18" ht="12.75">
      <c r="A65" s="109"/>
      <c r="B65" s="5" t="s">
        <v>20</v>
      </c>
      <c r="C65" s="8">
        <v>37951</v>
      </c>
      <c r="D65" s="71"/>
      <c r="E65" s="71"/>
      <c r="F65" s="71"/>
      <c r="G65" s="10"/>
      <c r="H65" s="69"/>
      <c r="I65" s="23"/>
      <c r="J65" s="10"/>
      <c r="K65" s="69">
        <f t="shared" si="7"/>
        <v>66.00000000000001</v>
      </c>
      <c r="L65" s="69">
        <f t="shared" si="13"/>
        <v>11.000000000000002</v>
      </c>
      <c r="M65" s="69">
        <f t="shared" si="8"/>
        <v>11.000000000000002</v>
      </c>
      <c r="N65" s="69">
        <f t="shared" si="9"/>
        <v>11.000000000000002</v>
      </c>
      <c r="O65" s="10">
        <v>3</v>
      </c>
      <c r="P65" s="71">
        <v>3</v>
      </c>
      <c r="Q65" s="122">
        <f t="shared" si="12"/>
        <v>110.00000000000001</v>
      </c>
      <c r="R65" s="22"/>
    </row>
    <row r="66" spans="1:18" ht="12.75">
      <c r="A66" s="109"/>
      <c r="B66" s="5" t="s">
        <v>21</v>
      </c>
      <c r="C66" s="8">
        <v>37952</v>
      </c>
      <c r="D66" s="71"/>
      <c r="E66" s="71"/>
      <c r="F66" s="71"/>
      <c r="G66" s="10"/>
      <c r="H66" s="69"/>
      <c r="I66" s="23"/>
      <c r="J66" s="10"/>
      <c r="K66" s="69">
        <f t="shared" si="7"/>
        <v>66.00000000000001</v>
      </c>
      <c r="L66" s="69">
        <f t="shared" si="13"/>
        <v>11.000000000000002</v>
      </c>
      <c r="M66" s="69">
        <f t="shared" si="8"/>
        <v>11.000000000000002</v>
      </c>
      <c r="N66" s="69">
        <f t="shared" si="9"/>
        <v>11.000000000000002</v>
      </c>
      <c r="O66" s="10">
        <v>3</v>
      </c>
      <c r="P66" s="71">
        <v>3</v>
      </c>
      <c r="Q66" s="122">
        <f t="shared" si="12"/>
        <v>110.00000000000001</v>
      </c>
      <c r="R66" s="22"/>
    </row>
    <row r="67" spans="1:18" ht="12.75">
      <c r="A67" s="109"/>
      <c r="B67" s="53" t="s">
        <v>16</v>
      </c>
      <c r="C67" s="6">
        <v>37953</v>
      </c>
      <c r="D67" s="70">
        <f>($D$4*I67)/100</f>
        <v>165.00000000000003</v>
      </c>
      <c r="E67" s="70">
        <f>($E$4*I67)/100</f>
        <v>55.00000000000001</v>
      </c>
      <c r="F67" s="70">
        <f>($F$4*I67)/100</f>
        <v>27.500000000000004</v>
      </c>
      <c r="G67" s="54"/>
      <c r="H67" s="70">
        <v>2</v>
      </c>
      <c r="I67" s="55">
        <f>I11*1.1</f>
        <v>110.00000000000001</v>
      </c>
      <c r="J67" s="54">
        <v>400</v>
      </c>
      <c r="K67" s="70">
        <f t="shared" si="7"/>
        <v>66.00000000000001</v>
      </c>
      <c r="L67" s="70">
        <f t="shared" si="13"/>
        <v>11.000000000000002</v>
      </c>
      <c r="M67" s="70">
        <f t="shared" si="8"/>
        <v>11.000000000000002</v>
      </c>
      <c r="N67" s="70">
        <f t="shared" si="9"/>
        <v>11.000000000000002</v>
      </c>
      <c r="O67" s="54">
        <v>3</v>
      </c>
      <c r="P67" s="70">
        <v>3</v>
      </c>
      <c r="Q67" s="123">
        <f t="shared" si="12"/>
        <v>110.00000000000001</v>
      </c>
      <c r="R67" s="22"/>
    </row>
    <row r="68" spans="1:18" ht="12.75">
      <c r="A68" s="109"/>
      <c r="B68" s="5" t="s">
        <v>6</v>
      </c>
      <c r="C68" s="8">
        <v>37954</v>
      </c>
      <c r="D68" s="71"/>
      <c r="E68" s="71"/>
      <c r="F68" s="71"/>
      <c r="G68" s="10"/>
      <c r="H68" s="69"/>
      <c r="I68" s="22"/>
      <c r="J68" s="12"/>
      <c r="K68" s="69">
        <f t="shared" si="7"/>
        <v>66.00000000000001</v>
      </c>
      <c r="L68" s="69">
        <f t="shared" si="13"/>
        <v>11.000000000000002</v>
      </c>
      <c r="M68" s="69">
        <f t="shared" si="8"/>
        <v>11.000000000000002</v>
      </c>
      <c r="N68" s="69">
        <f t="shared" si="9"/>
        <v>11.000000000000002</v>
      </c>
      <c r="O68" s="12">
        <v>3</v>
      </c>
      <c r="P68" s="71">
        <v>3</v>
      </c>
      <c r="Q68" s="122">
        <f t="shared" si="12"/>
        <v>110.00000000000001</v>
      </c>
      <c r="R68" s="22"/>
    </row>
    <row r="69" spans="1:18" ht="12.75">
      <c r="A69" s="109"/>
      <c r="B69" s="5" t="s">
        <v>17</v>
      </c>
      <c r="C69" s="8">
        <v>37955</v>
      </c>
      <c r="D69" s="71"/>
      <c r="E69" s="71"/>
      <c r="F69" s="71"/>
      <c r="G69" s="10"/>
      <c r="H69" s="69"/>
      <c r="I69" s="22"/>
      <c r="J69" s="12"/>
      <c r="K69" s="69">
        <f t="shared" si="7"/>
        <v>66.00000000000001</v>
      </c>
      <c r="L69" s="69">
        <f t="shared" si="13"/>
        <v>11.000000000000002</v>
      </c>
      <c r="M69" s="69">
        <f t="shared" si="8"/>
        <v>11.000000000000002</v>
      </c>
      <c r="N69" s="69">
        <f t="shared" si="9"/>
        <v>11.000000000000002</v>
      </c>
      <c r="O69" s="12">
        <v>3</v>
      </c>
      <c r="P69" s="71">
        <v>3</v>
      </c>
      <c r="Q69" s="122">
        <f t="shared" si="12"/>
        <v>110.00000000000001</v>
      </c>
      <c r="R69" s="22"/>
    </row>
    <row r="70" spans="1:18" ht="12.75">
      <c r="A70" s="109"/>
      <c r="B70" s="5" t="s">
        <v>18</v>
      </c>
      <c r="C70" s="8">
        <v>37956</v>
      </c>
      <c r="D70" s="71"/>
      <c r="E70" s="71"/>
      <c r="F70" s="71"/>
      <c r="G70" s="10"/>
      <c r="H70" s="69"/>
      <c r="I70" s="22"/>
      <c r="J70" s="12"/>
      <c r="K70" s="69">
        <f t="shared" si="7"/>
        <v>66.00000000000001</v>
      </c>
      <c r="L70" s="69">
        <f t="shared" si="13"/>
        <v>11.000000000000002</v>
      </c>
      <c r="M70" s="69">
        <f t="shared" si="8"/>
        <v>11.000000000000002</v>
      </c>
      <c r="N70" s="69">
        <f t="shared" si="9"/>
        <v>11.000000000000002</v>
      </c>
      <c r="O70" s="12">
        <v>3</v>
      </c>
      <c r="P70" s="71">
        <v>3</v>
      </c>
      <c r="Q70" s="122">
        <f t="shared" si="12"/>
        <v>110.00000000000001</v>
      </c>
      <c r="R70" s="22"/>
    </row>
    <row r="71" spans="1:18" ht="12.75">
      <c r="A71" s="109"/>
      <c r="B71" s="5" t="s">
        <v>19</v>
      </c>
      <c r="C71" s="8">
        <v>37957</v>
      </c>
      <c r="D71" s="71"/>
      <c r="E71" s="71"/>
      <c r="F71" s="71"/>
      <c r="G71" s="10"/>
      <c r="H71" s="69"/>
      <c r="I71" s="22"/>
      <c r="J71" s="12"/>
      <c r="K71" s="69">
        <f t="shared" si="7"/>
        <v>66.00000000000001</v>
      </c>
      <c r="L71" s="69">
        <f t="shared" si="13"/>
        <v>11.000000000000002</v>
      </c>
      <c r="M71" s="69">
        <f t="shared" si="8"/>
        <v>11.000000000000002</v>
      </c>
      <c r="N71" s="69">
        <f t="shared" si="9"/>
        <v>11.000000000000002</v>
      </c>
      <c r="O71" s="12">
        <v>3</v>
      </c>
      <c r="P71" s="71">
        <v>3</v>
      </c>
      <c r="Q71" s="122">
        <f t="shared" si="12"/>
        <v>110.00000000000001</v>
      </c>
      <c r="R71" s="22"/>
    </row>
    <row r="72" spans="1:18" ht="12.75">
      <c r="A72" s="109"/>
      <c r="B72" s="5" t="s">
        <v>20</v>
      </c>
      <c r="C72" s="8">
        <v>37958</v>
      </c>
      <c r="D72" s="71"/>
      <c r="E72" s="71"/>
      <c r="F72" s="71"/>
      <c r="G72" s="10"/>
      <c r="H72" s="69"/>
      <c r="I72" s="22"/>
      <c r="J72" s="12"/>
      <c r="K72" s="69">
        <f t="shared" si="7"/>
        <v>66.00000000000001</v>
      </c>
      <c r="L72" s="69">
        <f t="shared" si="13"/>
        <v>11.000000000000002</v>
      </c>
      <c r="M72" s="69">
        <f t="shared" si="8"/>
        <v>11.000000000000002</v>
      </c>
      <c r="N72" s="69">
        <f t="shared" si="9"/>
        <v>11.000000000000002</v>
      </c>
      <c r="O72" s="12">
        <v>3</v>
      </c>
      <c r="P72" s="71">
        <v>3</v>
      </c>
      <c r="Q72" s="122">
        <f t="shared" si="12"/>
        <v>110.00000000000001</v>
      </c>
      <c r="R72" s="22"/>
    </row>
    <row r="73" spans="1:18" ht="12.75">
      <c r="A73" s="109"/>
      <c r="B73" s="5" t="s">
        <v>21</v>
      </c>
      <c r="C73" s="8">
        <v>37959</v>
      </c>
      <c r="D73" s="71"/>
      <c r="E73" s="71"/>
      <c r="F73" s="71"/>
      <c r="G73" s="10"/>
      <c r="H73" s="69"/>
      <c r="I73" s="22"/>
      <c r="J73" s="12"/>
      <c r="K73" s="69">
        <f t="shared" si="7"/>
        <v>66.00000000000001</v>
      </c>
      <c r="L73" s="69">
        <f t="shared" si="13"/>
        <v>11.000000000000002</v>
      </c>
      <c r="M73" s="69">
        <f t="shared" si="8"/>
        <v>11.000000000000002</v>
      </c>
      <c r="N73" s="69">
        <f t="shared" si="9"/>
        <v>11.000000000000002</v>
      </c>
      <c r="O73" s="12">
        <v>3</v>
      </c>
      <c r="P73" s="71">
        <v>3</v>
      </c>
      <c r="Q73" s="122">
        <f t="shared" si="12"/>
        <v>110.00000000000001</v>
      </c>
      <c r="R73" s="22"/>
    </row>
    <row r="74" spans="1:18" ht="12.75">
      <c r="A74" s="109"/>
      <c r="B74" s="53" t="s">
        <v>16</v>
      </c>
      <c r="C74" s="6">
        <v>37960</v>
      </c>
      <c r="D74" s="70">
        <f>($D$4*I74)/100</f>
        <v>165.00000000000003</v>
      </c>
      <c r="E74" s="70">
        <f>($E$4*I74)/100</f>
        <v>55.00000000000001</v>
      </c>
      <c r="F74" s="70">
        <f>($F$4*I74)/100</f>
        <v>27.500000000000004</v>
      </c>
      <c r="G74" s="54"/>
      <c r="H74" s="70">
        <v>3</v>
      </c>
      <c r="I74" s="55">
        <f>I18*1.1</f>
        <v>110.00000000000001</v>
      </c>
      <c r="J74" s="54"/>
      <c r="K74" s="70">
        <f t="shared" si="7"/>
        <v>66.00000000000001</v>
      </c>
      <c r="L74" s="70">
        <f t="shared" si="13"/>
        <v>11.000000000000002</v>
      </c>
      <c r="M74" s="70">
        <f t="shared" si="8"/>
        <v>11.000000000000002</v>
      </c>
      <c r="N74" s="70">
        <f t="shared" si="9"/>
        <v>11.000000000000002</v>
      </c>
      <c r="O74" s="54">
        <v>3</v>
      </c>
      <c r="P74" s="70">
        <v>3</v>
      </c>
      <c r="Q74" s="123">
        <f t="shared" si="12"/>
        <v>110.00000000000001</v>
      </c>
      <c r="R74" s="22"/>
    </row>
    <row r="75" spans="1:18" ht="12.75">
      <c r="A75" s="109"/>
      <c r="B75" s="5" t="s">
        <v>6</v>
      </c>
      <c r="C75" s="8">
        <v>37961</v>
      </c>
      <c r="D75" s="71"/>
      <c r="E75" s="71"/>
      <c r="F75" s="71"/>
      <c r="G75" s="10"/>
      <c r="H75" s="69"/>
      <c r="I75" s="22"/>
      <c r="J75" s="12"/>
      <c r="K75" s="69">
        <f t="shared" si="7"/>
        <v>66.00000000000001</v>
      </c>
      <c r="L75" s="69">
        <f t="shared" si="13"/>
        <v>11.000000000000002</v>
      </c>
      <c r="M75" s="69">
        <f t="shared" si="8"/>
        <v>11.000000000000002</v>
      </c>
      <c r="N75" s="69">
        <f t="shared" si="9"/>
        <v>11.000000000000002</v>
      </c>
      <c r="O75" s="12">
        <v>3</v>
      </c>
      <c r="P75" s="71">
        <v>3</v>
      </c>
      <c r="Q75" s="122">
        <f t="shared" si="12"/>
        <v>110.00000000000001</v>
      </c>
      <c r="R75" s="22"/>
    </row>
    <row r="76" spans="1:18" ht="12.75">
      <c r="A76" s="109"/>
      <c r="B76" s="5" t="s">
        <v>17</v>
      </c>
      <c r="C76" s="8">
        <v>37962</v>
      </c>
      <c r="D76" s="71"/>
      <c r="E76" s="71"/>
      <c r="F76" s="71"/>
      <c r="G76" s="10"/>
      <c r="H76" s="69"/>
      <c r="I76" s="22"/>
      <c r="J76" s="12"/>
      <c r="K76" s="69">
        <f t="shared" si="7"/>
        <v>66.00000000000001</v>
      </c>
      <c r="L76" s="69">
        <f t="shared" si="13"/>
        <v>11.000000000000002</v>
      </c>
      <c r="M76" s="69">
        <f t="shared" si="8"/>
        <v>11.000000000000002</v>
      </c>
      <c r="N76" s="69">
        <f t="shared" si="9"/>
        <v>11.000000000000002</v>
      </c>
      <c r="O76" s="12">
        <v>3</v>
      </c>
      <c r="P76" s="71">
        <v>3</v>
      </c>
      <c r="Q76" s="122">
        <f t="shared" si="12"/>
        <v>110.00000000000001</v>
      </c>
      <c r="R76" s="22"/>
    </row>
    <row r="77" spans="1:18" ht="12.75">
      <c r="A77" s="109"/>
      <c r="B77" s="5" t="s">
        <v>18</v>
      </c>
      <c r="C77" s="8">
        <v>37963</v>
      </c>
      <c r="D77" s="71"/>
      <c r="E77" s="71"/>
      <c r="F77" s="71"/>
      <c r="G77" s="10"/>
      <c r="H77" s="69"/>
      <c r="I77" s="22"/>
      <c r="J77" s="12"/>
      <c r="K77" s="69">
        <f t="shared" si="7"/>
        <v>66.00000000000001</v>
      </c>
      <c r="L77" s="69">
        <f t="shared" si="13"/>
        <v>11.000000000000002</v>
      </c>
      <c r="M77" s="69">
        <f t="shared" si="8"/>
        <v>11.000000000000002</v>
      </c>
      <c r="N77" s="69">
        <f t="shared" si="9"/>
        <v>11.000000000000002</v>
      </c>
      <c r="O77" s="12">
        <v>3</v>
      </c>
      <c r="P77" s="71">
        <v>3</v>
      </c>
      <c r="Q77" s="122">
        <f t="shared" si="12"/>
        <v>110.00000000000001</v>
      </c>
      <c r="R77" s="22"/>
    </row>
    <row r="78" spans="1:18" ht="12.75">
      <c r="A78" s="109"/>
      <c r="B78" s="5" t="s">
        <v>19</v>
      </c>
      <c r="C78" s="8">
        <v>37964</v>
      </c>
      <c r="D78" s="71"/>
      <c r="E78" s="71"/>
      <c r="F78" s="71"/>
      <c r="G78" s="10"/>
      <c r="H78" s="69"/>
      <c r="I78" s="22"/>
      <c r="J78" s="12"/>
      <c r="K78" s="69">
        <f t="shared" si="7"/>
        <v>66.00000000000001</v>
      </c>
      <c r="L78" s="69">
        <f t="shared" si="13"/>
        <v>11.000000000000002</v>
      </c>
      <c r="M78" s="69">
        <f t="shared" si="8"/>
        <v>11.000000000000002</v>
      </c>
      <c r="N78" s="69">
        <f t="shared" si="9"/>
        <v>11.000000000000002</v>
      </c>
      <c r="O78" s="12">
        <v>3</v>
      </c>
      <c r="P78" s="71">
        <v>3</v>
      </c>
      <c r="Q78" s="122">
        <f t="shared" si="12"/>
        <v>110.00000000000001</v>
      </c>
      <c r="R78" s="22"/>
    </row>
    <row r="79" spans="1:18" ht="12.75">
      <c r="A79" s="109"/>
      <c r="B79" s="5" t="s">
        <v>20</v>
      </c>
      <c r="C79" s="8">
        <v>37965</v>
      </c>
      <c r="D79" s="71"/>
      <c r="E79" s="71"/>
      <c r="F79" s="71"/>
      <c r="G79" s="10"/>
      <c r="H79" s="69"/>
      <c r="I79" s="22"/>
      <c r="J79" s="12"/>
      <c r="K79" s="69">
        <f t="shared" si="7"/>
        <v>66.00000000000001</v>
      </c>
      <c r="L79" s="69">
        <f t="shared" si="13"/>
        <v>11.000000000000002</v>
      </c>
      <c r="M79" s="69">
        <f t="shared" si="8"/>
        <v>11.000000000000002</v>
      </c>
      <c r="N79" s="69">
        <f t="shared" si="9"/>
        <v>11.000000000000002</v>
      </c>
      <c r="O79" s="12">
        <v>3</v>
      </c>
      <c r="P79" s="71">
        <v>3</v>
      </c>
      <c r="Q79" s="122">
        <f t="shared" si="12"/>
        <v>110.00000000000001</v>
      </c>
      <c r="R79" s="22"/>
    </row>
    <row r="80" spans="1:18" ht="12.75">
      <c r="A80" s="109"/>
      <c r="B80" s="5" t="s">
        <v>21</v>
      </c>
      <c r="C80" s="8">
        <v>37966</v>
      </c>
      <c r="D80" s="71"/>
      <c r="E80" s="71"/>
      <c r="F80" s="71"/>
      <c r="G80" s="10"/>
      <c r="H80" s="69"/>
      <c r="I80" s="22"/>
      <c r="J80" s="12"/>
      <c r="K80" s="69">
        <f t="shared" si="7"/>
        <v>66.00000000000001</v>
      </c>
      <c r="L80" s="69">
        <f t="shared" si="13"/>
        <v>11.000000000000002</v>
      </c>
      <c r="M80" s="69">
        <f t="shared" si="8"/>
        <v>11.000000000000002</v>
      </c>
      <c r="N80" s="69">
        <f t="shared" si="9"/>
        <v>11.000000000000002</v>
      </c>
      <c r="O80" s="12">
        <v>3</v>
      </c>
      <c r="P80" s="71">
        <v>3</v>
      </c>
      <c r="Q80" s="122">
        <f t="shared" si="12"/>
        <v>110.00000000000001</v>
      </c>
      <c r="R80" s="22"/>
    </row>
    <row r="81" spans="1:18" ht="12.75">
      <c r="A81" s="109"/>
      <c r="B81" s="53" t="s">
        <v>16</v>
      </c>
      <c r="C81" s="6">
        <v>37967</v>
      </c>
      <c r="D81" s="70">
        <f>($D$4*I81)/100</f>
        <v>165.00000000000003</v>
      </c>
      <c r="E81" s="70">
        <f>($E$4*I81)/100</f>
        <v>55.00000000000001</v>
      </c>
      <c r="F81" s="70">
        <f>($F$4*I81)/100</f>
        <v>27.500000000000004</v>
      </c>
      <c r="G81" s="54"/>
      <c r="H81" s="70">
        <v>2</v>
      </c>
      <c r="I81" s="55">
        <f>I25*1.1</f>
        <v>110.00000000000001</v>
      </c>
      <c r="J81" s="54">
        <v>400</v>
      </c>
      <c r="K81" s="70">
        <f t="shared" si="7"/>
        <v>66.00000000000001</v>
      </c>
      <c r="L81" s="70">
        <f t="shared" si="13"/>
        <v>11.000000000000002</v>
      </c>
      <c r="M81" s="70">
        <f t="shared" si="8"/>
        <v>11.000000000000002</v>
      </c>
      <c r="N81" s="70">
        <f t="shared" si="9"/>
        <v>11.000000000000002</v>
      </c>
      <c r="O81" s="54">
        <v>3</v>
      </c>
      <c r="P81" s="70">
        <v>3</v>
      </c>
      <c r="Q81" s="123">
        <f t="shared" si="12"/>
        <v>110.00000000000001</v>
      </c>
      <c r="R81" s="22"/>
    </row>
    <row r="82" spans="1:18" ht="12.75">
      <c r="A82" s="109"/>
      <c r="B82" s="5" t="s">
        <v>6</v>
      </c>
      <c r="C82" s="8">
        <v>37968</v>
      </c>
      <c r="D82" s="71"/>
      <c r="E82" s="71"/>
      <c r="F82" s="71"/>
      <c r="G82" s="10"/>
      <c r="H82" s="69"/>
      <c r="I82" s="22"/>
      <c r="J82" s="12"/>
      <c r="K82" s="69">
        <f t="shared" si="7"/>
        <v>66.00000000000001</v>
      </c>
      <c r="L82" s="69">
        <f t="shared" si="13"/>
        <v>11.000000000000002</v>
      </c>
      <c r="M82" s="69">
        <f t="shared" si="8"/>
        <v>11.000000000000002</v>
      </c>
      <c r="N82" s="69">
        <f t="shared" si="9"/>
        <v>11.000000000000002</v>
      </c>
      <c r="O82" s="12">
        <v>3</v>
      </c>
      <c r="P82" s="71">
        <v>3</v>
      </c>
      <c r="Q82" s="122">
        <f t="shared" si="12"/>
        <v>110.00000000000001</v>
      </c>
      <c r="R82" s="22"/>
    </row>
    <row r="83" spans="1:18" ht="12.75">
      <c r="A83" s="109"/>
      <c r="B83" s="5" t="s">
        <v>17</v>
      </c>
      <c r="C83" s="8">
        <v>37969</v>
      </c>
      <c r="D83" s="71"/>
      <c r="E83" s="71"/>
      <c r="F83" s="71"/>
      <c r="G83" s="10"/>
      <c r="H83" s="69"/>
      <c r="I83" s="23"/>
      <c r="J83" s="12"/>
      <c r="K83" s="69">
        <f t="shared" si="7"/>
        <v>66.00000000000001</v>
      </c>
      <c r="L83" s="69">
        <f t="shared" si="13"/>
        <v>11.000000000000002</v>
      </c>
      <c r="M83" s="69">
        <f t="shared" si="8"/>
        <v>11.000000000000002</v>
      </c>
      <c r="N83" s="69">
        <f t="shared" si="9"/>
        <v>11.000000000000002</v>
      </c>
      <c r="O83" s="12">
        <v>3</v>
      </c>
      <c r="P83" s="71">
        <v>3</v>
      </c>
      <c r="Q83" s="122">
        <f t="shared" si="12"/>
        <v>110.00000000000001</v>
      </c>
      <c r="R83" s="22"/>
    </row>
    <row r="84" spans="1:18" ht="12.75">
      <c r="A84" s="109"/>
      <c r="B84" s="5" t="s">
        <v>18</v>
      </c>
      <c r="C84" s="8">
        <v>37970</v>
      </c>
      <c r="D84" s="71"/>
      <c r="E84" s="71"/>
      <c r="F84" s="71"/>
      <c r="G84" s="12"/>
      <c r="H84" s="69"/>
      <c r="I84" s="23"/>
      <c r="J84" s="12"/>
      <c r="K84" s="69">
        <f t="shared" si="7"/>
        <v>66.00000000000001</v>
      </c>
      <c r="L84" s="69">
        <f t="shared" si="13"/>
        <v>11.000000000000002</v>
      </c>
      <c r="M84" s="69">
        <f t="shared" si="8"/>
        <v>11.000000000000002</v>
      </c>
      <c r="N84" s="69">
        <f t="shared" si="9"/>
        <v>11.000000000000002</v>
      </c>
      <c r="O84" s="12">
        <v>3</v>
      </c>
      <c r="P84" s="71">
        <v>3</v>
      </c>
      <c r="Q84" s="122">
        <f t="shared" si="12"/>
        <v>110.00000000000001</v>
      </c>
      <c r="R84" s="22"/>
    </row>
    <row r="85" spans="1:18" ht="12.75">
      <c r="A85" s="109"/>
      <c r="B85" s="5" t="s">
        <v>19</v>
      </c>
      <c r="C85" s="8">
        <v>37971</v>
      </c>
      <c r="D85" s="71"/>
      <c r="E85" s="71"/>
      <c r="F85" s="71"/>
      <c r="G85" s="12"/>
      <c r="H85" s="69"/>
      <c r="I85" s="23"/>
      <c r="J85" s="12"/>
      <c r="K85" s="69">
        <f t="shared" si="7"/>
        <v>66.00000000000001</v>
      </c>
      <c r="L85" s="69">
        <f t="shared" si="13"/>
        <v>11.000000000000002</v>
      </c>
      <c r="M85" s="69">
        <f t="shared" si="8"/>
        <v>11.000000000000002</v>
      </c>
      <c r="N85" s="69">
        <f t="shared" si="9"/>
        <v>11.000000000000002</v>
      </c>
      <c r="O85" s="12">
        <v>3</v>
      </c>
      <c r="P85" s="71">
        <v>3</v>
      </c>
      <c r="Q85" s="122">
        <f t="shared" si="12"/>
        <v>110.00000000000001</v>
      </c>
      <c r="R85" s="22"/>
    </row>
    <row r="86" spans="1:18" ht="12.75">
      <c r="A86" s="109"/>
      <c r="B86" s="5" t="s">
        <v>20</v>
      </c>
      <c r="C86" s="8">
        <v>37972</v>
      </c>
      <c r="D86" s="71"/>
      <c r="E86" s="71"/>
      <c r="F86" s="71"/>
      <c r="G86" s="12"/>
      <c r="H86" s="69"/>
      <c r="I86" s="23"/>
      <c r="J86" s="12"/>
      <c r="K86" s="69">
        <f t="shared" si="7"/>
        <v>66.00000000000001</v>
      </c>
      <c r="L86" s="69">
        <f t="shared" si="13"/>
        <v>11.000000000000002</v>
      </c>
      <c r="M86" s="69">
        <f t="shared" si="8"/>
        <v>11.000000000000002</v>
      </c>
      <c r="N86" s="69">
        <f t="shared" si="9"/>
        <v>11.000000000000002</v>
      </c>
      <c r="O86" s="12">
        <v>3</v>
      </c>
      <c r="P86" s="71">
        <v>3</v>
      </c>
      <c r="Q86" s="122">
        <f t="shared" si="12"/>
        <v>110.00000000000001</v>
      </c>
      <c r="R86" s="22"/>
    </row>
    <row r="87" spans="1:18" ht="12.75">
      <c r="A87" s="109"/>
      <c r="B87" s="5" t="s">
        <v>21</v>
      </c>
      <c r="C87" s="8">
        <v>37973</v>
      </c>
      <c r="D87" s="71"/>
      <c r="E87" s="71"/>
      <c r="F87" s="71"/>
      <c r="G87" s="12"/>
      <c r="H87" s="69"/>
      <c r="I87" s="23"/>
      <c r="J87" s="12"/>
      <c r="K87" s="69">
        <f t="shared" si="7"/>
        <v>66.00000000000001</v>
      </c>
      <c r="L87" s="69">
        <f t="shared" si="13"/>
        <v>11.000000000000002</v>
      </c>
      <c r="M87" s="69">
        <f t="shared" si="8"/>
        <v>11.000000000000002</v>
      </c>
      <c r="N87" s="69">
        <f t="shared" si="9"/>
        <v>11.000000000000002</v>
      </c>
      <c r="O87" s="12">
        <v>3</v>
      </c>
      <c r="P87" s="71">
        <v>3</v>
      </c>
      <c r="Q87" s="122">
        <f t="shared" si="12"/>
        <v>110.00000000000001</v>
      </c>
      <c r="R87" s="22"/>
    </row>
    <row r="88" spans="1:18" ht="12.75">
      <c r="A88" s="109"/>
      <c r="B88" s="9" t="s">
        <v>16</v>
      </c>
      <c r="C88" s="7">
        <v>37974</v>
      </c>
      <c r="D88" s="68">
        <f>($D$4*I88)/100</f>
        <v>172.49999999999997</v>
      </c>
      <c r="E88" s="68">
        <f>($E$4*I88)/100</f>
        <v>57.49999999999999</v>
      </c>
      <c r="F88" s="68">
        <f>($F$4*I88)/100</f>
        <v>28.749999999999996</v>
      </c>
      <c r="G88" s="11"/>
      <c r="H88" s="68">
        <v>2</v>
      </c>
      <c r="I88" s="15">
        <f>I4*1.15</f>
        <v>114.99999999999999</v>
      </c>
      <c r="J88" s="11">
        <v>400</v>
      </c>
      <c r="K88" s="68">
        <f t="shared" si="7"/>
        <v>68.99999999999999</v>
      </c>
      <c r="L88" s="68">
        <f>($L$4*Q88)/100</f>
        <v>11.499999999999998</v>
      </c>
      <c r="M88" s="68">
        <f t="shared" si="8"/>
        <v>11.499999999999998</v>
      </c>
      <c r="N88" s="68">
        <f t="shared" si="9"/>
        <v>11.499999999999998</v>
      </c>
      <c r="O88" s="83">
        <v>3</v>
      </c>
      <c r="P88" s="68">
        <v>3</v>
      </c>
      <c r="Q88" s="119">
        <f aca="true" t="shared" si="14" ref="Q88:Q115">Q4*1.15</f>
        <v>114.99999999999999</v>
      </c>
      <c r="R88" s="131"/>
    </row>
    <row r="89" spans="1:18" ht="12.75">
      <c r="A89" s="109"/>
      <c r="B89" s="5" t="s">
        <v>6</v>
      </c>
      <c r="C89" s="8">
        <v>37975</v>
      </c>
      <c r="D89" s="71"/>
      <c r="E89" s="71"/>
      <c r="F89" s="71"/>
      <c r="G89" s="10"/>
      <c r="H89" s="69"/>
      <c r="I89" s="23"/>
      <c r="J89" s="10"/>
      <c r="K89" s="69">
        <f t="shared" si="7"/>
        <v>68.99999999999999</v>
      </c>
      <c r="L89" s="69">
        <f aca="true" t="shared" si="15" ref="L89:L115">($L$5*Q89)/100</f>
        <v>11.499999999999998</v>
      </c>
      <c r="M89" s="69">
        <f t="shared" si="8"/>
        <v>11.499999999999998</v>
      </c>
      <c r="N89" s="69">
        <f t="shared" si="9"/>
        <v>11.499999999999998</v>
      </c>
      <c r="O89" s="10">
        <v>3</v>
      </c>
      <c r="P89" s="71">
        <v>3</v>
      </c>
      <c r="Q89" s="122">
        <f t="shared" si="14"/>
        <v>114.99999999999999</v>
      </c>
      <c r="R89" s="22"/>
    </row>
    <row r="90" spans="1:18" ht="12.75">
      <c r="A90" s="109"/>
      <c r="B90" s="5" t="s">
        <v>17</v>
      </c>
      <c r="C90" s="8">
        <v>37976</v>
      </c>
      <c r="D90" s="71"/>
      <c r="E90" s="71"/>
      <c r="F90" s="71"/>
      <c r="G90" s="10"/>
      <c r="H90" s="69"/>
      <c r="I90" s="23"/>
      <c r="J90" s="10"/>
      <c r="K90" s="69">
        <f t="shared" si="7"/>
        <v>68.99999999999999</v>
      </c>
      <c r="L90" s="69">
        <f t="shared" si="15"/>
        <v>11.499999999999998</v>
      </c>
      <c r="M90" s="69">
        <f t="shared" si="8"/>
        <v>11.499999999999998</v>
      </c>
      <c r="N90" s="69">
        <f t="shared" si="9"/>
        <v>11.499999999999998</v>
      </c>
      <c r="O90" s="10">
        <v>3</v>
      </c>
      <c r="P90" s="71">
        <v>3</v>
      </c>
      <c r="Q90" s="122">
        <f t="shared" si="14"/>
        <v>114.99999999999999</v>
      </c>
      <c r="R90" s="22"/>
    </row>
    <row r="91" spans="1:18" ht="12.75">
      <c r="A91" s="109"/>
      <c r="B91" s="5" t="s">
        <v>18</v>
      </c>
      <c r="C91" s="8">
        <v>37977</v>
      </c>
      <c r="D91" s="71"/>
      <c r="E91" s="71"/>
      <c r="F91" s="71"/>
      <c r="G91" s="10"/>
      <c r="H91" s="69"/>
      <c r="I91" s="23"/>
      <c r="J91" s="10"/>
      <c r="K91" s="69">
        <f t="shared" si="7"/>
        <v>68.99999999999999</v>
      </c>
      <c r="L91" s="69">
        <f t="shared" si="15"/>
        <v>11.499999999999998</v>
      </c>
      <c r="M91" s="69">
        <f t="shared" si="8"/>
        <v>11.499999999999998</v>
      </c>
      <c r="N91" s="69">
        <f t="shared" si="9"/>
        <v>11.499999999999998</v>
      </c>
      <c r="O91" s="10">
        <v>3</v>
      </c>
      <c r="P91" s="71">
        <v>3</v>
      </c>
      <c r="Q91" s="122">
        <f t="shared" si="14"/>
        <v>114.99999999999999</v>
      </c>
      <c r="R91" s="22"/>
    </row>
    <row r="92" spans="1:18" ht="12.75">
      <c r="A92" s="109"/>
      <c r="B92" s="5" t="s">
        <v>19</v>
      </c>
      <c r="C92" s="8">
        <v>37978</v>
      </c>
      <c r="D92" s="71"/>
      <c r="E92" s="71"/>
      <c r="F92" s="71"/>
      <c r="G92" s="10"/>
      <c r="H92" s="69"/>
      <c r="I92" s="23"/>
      <c r="J92" s="10"/>
      <c r="K92" s="69">
        <f t="shared" si="7"/>
        <v>68.99999999999999</v>
      </c>
      <c r="L92" s="69">
        <f t="shared" si="15"/>
        <v>11.499999999999998</v>
      </c>
      <c r="M92" s="69">
        <f t="shared" si="8"/>
        <v>11.499999999999998</v>
      </c>
      <c r="N92" s="69">
        <f t="shared" si="9"/>
        <v>11.499999999999998</v>
      </c>
      <c r="O92" s="10">
        <v>3</v>
      </c>
      <c r="P92" s="71">
        <v>3</v>
      </c>
      <c r="Q92" s="122">
        <f t="shared" si="14"/>
        <v>114.99999999999999</v>
      </c>
      <c r="R92" s="22"/>
    </row>
    <row r="93" spans="1:18" ht="12.75">
      <c r="A93" s="109"/>
      <c r="B93" s="5" t="s">
        <v>20</v>
      </c>
      <c r="C93" s="8">
        <v>37979</v>
      </c>
      <c r="D93" s="71"/>
      <c r="E93" s="71"/>
      <c r="F93" s="71"/>
      <c r="G93" s="10"/>
      <c r="H93" s="69"/>
      <c r="I93" s="23"/>
      <c r="J93" s="10"/>
      <c r="K93" s="69">
        <f t="shared" si="7"/>
        <v>68.99999999999999</v>
      </c>
      <c r="L93" s="69">
        <f t="shared" si="15"/>
        <v>11.499999999999998</v>
      </c>
      <c r="M93" s="69">
        <f t="shared" si="8"/>
        <v>11.499999999999998</v>
      </c>
      <c r="N93" s="69">
        <f t="shared" si="9"/>
        <v>11.499999999999998</v>
      </c>
      <c r="O93" s="10">
        <v>3</v>
      </c>
      <c r="P93" s="71">
        <v>3</v>
      </c>
      <c r="Q93" s="122">
        <f t="shared" si="14"/>
        <v>114.99999999999999</v>
      </c>
      <c r="R93" s="22"/>
    </row>
    <row r="94" spans="1:18" ht="12.75">
      <c r="A94" s="109"/>
      <c r="B94" s="5" t="s">
        <v>21</v>
      </c>
      <c r="C94" s="8">
        <v>37980</v>
      </c>
      <c r="D94" s="71"/>
      <c r="E94" s="71"/>
      <c r="F94" s="71"/>
      <c r="G94" s="10"/>
      <c r="H94" s="69"/>
      <c r="I94" s="23"/>
      <c r="J94" s="10"/>
      <c r="K94" s="69">
        <f t="shared" si="7"/>
        <v>68.99999999999999</v>
      </c>
      <c r="L94" s="69">
        <f t="shared" si="15"/>
        <v>11.499999999999998</v>
      </c>
      <c r="M94" s="69">
        <f t="shared" si="8"/>
        <v>11.499999999999998</v>
      </c>
      <c r="N94" s="69">
        <f t="shared" si="9"/>
        <v>11.499999999999998</v>
      </c>
      <c r="O94" s="10">
        <v>3</v>
      </c>
      <c r="P94" s="71">
        <v>3</v>
      </c>
      <c r="Q94" s="122">
        <f t="shared" si="14"/>
        <v>114.99999999999999</v>
      </c>
      <c r="R94" s="22"/>
    </row>
    <row r="95" spans="1:18" ht="12.75">
      <c r="A95" s="109"/>
      <c r="B95" s="53" t="s">
        <v>16</v>
      </c>
      <c r="C95" s="6">
        <v>37981</v>
      </c>
      <c r="D95" s="70">
        <f>($D$4*I95)/100</f>
        <v>172.49999999999997</v>
      </c>
      <c r="E95" s="70">
        <f>($E$4*I95)/100</f>
        <v>57.49999999999999</v>
      </c>
      <c r="F95" s="70">
        <f>($F$4*I95)/100</f>
        <v>28.749999999999996</v>
      </c>
      <c r="G95" s="54"/>
      <c r="H95" s="70">
        <v>2</v>
      </c>
      <c r="I95" s="55">
        <f>I11*1.15</f>
        <v>114.99999999999999</v>
      </c>
      <c r="J95" s="54">
        <v>400</v>
      </c>
      <c r="K95" s="70">
        <f t="shared" si="7"/>
        <v>68.99999999999999</v>
      </c>
      <c r="L95" s="70">
        <f t="shared" si="15"/>
        <v>11.499999999999998</v>
      </c>
      <c r="M95" s="70">
        <f t="shared" si="8"/>
        <v>11.499999999999998</v>
      </c>
      <c r="N95" s="70">
        <f t="shared" si="9"/>
        <v>11.499999999999998</v>
      </c>
      <c r="O95" s="54">
        <v>3</v>
      </c>
      <c r="P95" s="70">
        <v>3</v>
      </c>
      <c r="Q95" s="123">
        <f t="shared" si="14"/>
        <v>114.99999999999999</v>
      </c>
      <c r="R95" s="22"/>
    </row>
    <row r="96" spans="1:18" ht="12.75">
      <c r="A96" s="109"/>
      <c r="B96" s="5" t="s">
        <v>6</v>
      </c>
      <c r="C96" s="8">
        <v>37982</v>
      </c>
      <c r="D96" s="71"/>
      <c r="E96" s="71"/>
      <c r="F96" s="71"/>
      <c r="G96" s="10"/>
      <c r="H96" s="69"/>
      <c r="I96" s="22"/>
      <c r="J96" s="12"/>
      <c r="K96" s="69">
        <f aca="true" t="shared" si="16" ref="K96:K159">($K$4*Q96)/100</f>
        <v>68.99999999999999</v>
      </c>
      <c r="L96" s="69">
        <f t="shared" si="15"/>
        <v>11.499999999999998</v>
      </c>
      <c r="M96" s="69">
        <f aca="true" t="shared" si="17" ref="M96:M159">($M$4*Q96)/100</f>
        <v>11.499999999999998</v>
      </c>
      <c r="N96" s="69">
        <f aca="true" t="shared" si="18" ref="N96:N159">($N$4*Q96)/100</f>
        <v>11.499999999999998</v>
      </c>
      <c r="O96" s="12">
        <v>3</v>
      </c>
      <c r="P96" s="71">
        <v>3</v>
      </c>
      <c r="Q96" s="122">
        <f t="shared" si="14"/>
        <v>114.99999999999999</v>
      </c>
      <c r="R96" s="22"/>
    </row>
    <row r="97" spans="1:18" ht="12.75">
      <c r="A97" s="109"/>
      <c r="B97" s="5" t="s">
        <v>17</v>
      </c>
      <c r="C97" s="8">
        <v>37983</v>
      </c>
      <c r="D97" s="71"/>
      <c r="E97" s="71"/>
      <c r="F97" s="71"/>
      <c r="G97" s="10"/>
      <c r="H97" s="69"/>
      <c r="I97" s="22"/>
      <c r="J97" s="12"/>
      <c r="K97" s="69">
        <f t="shared" si="16"/>
        <v>68.99999999999999</v>
      </c>
      <c r="L97" s="69">
        <f t="shared" si="15"/>
        <v>11.499999999999998</v>
      </c>
      <c r="M97" s="69">
        <f t="shared" si="17"/>
        <v>11.499999999999998</v>
      </c>
      <c r="N97" s="69">
        <f t="shared" si="18"/>
        <v>11.499999999999998</v>
      </c>
      <c r="O97" s="12">
        <v>3</v>
      </c>
      <c r="P97" s="71">
        <v>3</v>
      </c>
      <c r="Q97" s="122">
        <f t="shared" si="14"/>
        <v>114.99999999999999</v>
      </c>
      <c r="R97" s="22"/>
    </row>
    <row r="98" spans="1:18" ht="12.75">
      <c r="A98" s="109"/>
      <c r="B98" s="5" t="s">
        <v>18</v>
      </c>
      <c r="C98" s="8">
        <v>37984</v>
      </c>
      <c r="D98" s="71"/>
      <c r="E98" s="71"/>
      <c r="F98" s="71"/>
      <c r="G98" s="10"/>
      <c r="H98" s="69"/>
      <c r="I98" s="22"/>
      <c r="J98" s="12"/>
      <c r="K98" s="69">
        <f t="shared" si="16"/>
        <v>68.99999999999999</v>
      </c>
      <c r="L98" s="69">
        <f t="shared" si="15"/>
        <v>11.499999999999998</v>
      </c>
      <c r="M98" s="69">
        <f t="shared" si="17"/>
        <v>11.499999999999998</v>
      </c>
      <c r="N98" s="69">
        <f t="shared" si="18"/>
        <v>11.499999999999998</v>
      </c>
      <c r="O98" s="12">
        <v>3</v>
      </c>
      <c r="P98" s="71">
        <v>3</v>
      </c>
      <c r="Q98" s="122">
        <f t="shared" si="14"/>
        <v>114.99999999999999</v>
      </c>
      <c r="R98" s="22"/>
    </row>
    <row r="99" spans="1:18" ht="12.75">
      <c r="A99" s="109"/>
      <c r="B99" s="5" t="s">
        <v>19</v>
      </c>
      <c r="C99" s="8">
        <v>37985</v>
      </c>
      <c r="D99" s="71"/>
      <c r="E99" s="71"/>
      <c r="F99" s="71"/>
      <c r="G99" s="10"/>
      <c r="H99" s="69"/>
      <c r="I99" s="22"/>
      <c r="J99" s="12"/>
      <c r="K99" s="69">
        <f t="shared" si="16"/>
        <v>68.99999999999999</v>
      </c>
      <c r="L99" s="69">
        <f t="shared" si="15"/>
        <v>11.499999999999998</v>
      </c>
      <c r="M99" s="69">
        <f t="shared" si="17"/>
        <v>11.499999999999998</v>
      </c>
      <c r="N99" s="69">
        <f t="shared" si="18"/>
        <v>11.499999999999998</v>
      </c>
      <c r="O99" s="12">
        <v>3</v>
      </c>
      <c r="P99" s="71">
        <v>3</v>
      </c>
      <c r="Q99" s="122">
        <f t="shared" si="14"/>
        <v>114.99999999999999</v>
      </c>
      <c r="R99" s="22"/>
    </row>
    <row r="100" spans="1:18" ht="12.75">
      <c r="A100" s="109"/>
      <c r="B100" s="5" t="s">
        <v>20</v>
      </c>
      <c r="C100" s="8">
        <v>37986</v>
      </c>
      <c r="D100" s="71"/>
      <c r="E100" s="71"/>
      <c r="F100" s="71"/>
      <c r="G100" s="10"/>
      <c r="H100" s="69"/>
      <c r="I100" s="22"/>
      <c r="J100" s="12"/>
      <c r="K100" s="69">
        <f t="shared" si="16"/>
        <v>68.99999999999999</v>
      </c>
      <c r="L100" s="69">
        <f t="shared" si="15"/>
        <v>11.499999999999998</v>
      </c>
      <c r="M100" s="69">
        <f t="shared" si="17"/>
        <v>11.499999999999998</v>
      </c>
      <c r="N100" s="69">
        <f t="shared" si="18"/>
        <v>11.499999999999998</v>
      </c>
      <c r="O100" s="12">
        <v>3</v>
      </c>
      <c r="P100" s="71">
        <v>3</v>
      </c>
      <c r="Q100" s="122">
        <f t="shared" si="14"/>
        <v>114.99999999999999</v>
      </c>
      <c r="R100" s="22"/>
    </row>
    <row r="101" spans="1:18" ht="12.75">
      <c r="A101" s="109"/>
      <c r="B101" s="5" t="s">
        <v>21</v>
      </c>
      <c r="C101" s="8">
        <v>37987</v>
      </c>
      <c r="D101" s="71"/>
      <c r="E101" s="71"/>
      <c r="F101" s="71"/>
      <c r="G101" s="10"/>
      <c r="H101" s="69"/>
      <c r="I101" s="22"/>
      <c r="J101" s="12"/>
      <c r="K101" s="69">
        <f t="shared" si="16"/>
        <v>68.99999999999999</v>
      </c>
      <c r="L101" s="69">
        <f t="shared" si="15"/>
        <v>11.499999999999998</v>
      </c>
      <c r="M101" s="69">
        <f t="shared" si="17"/>
        <v>11.499999999999998</v>
      </c>
      <c r="N101" s="69">
        <f t="shared" si="18"/>
        <v>11.499999999999998</v>
      </c>
      <c r="O101" s="12">
        <v>3</v>
      </c>
      <c r="P101" s="71">
        <v>3</v>
      </c>
      <c r="Q101" s="122">
        <f t="shared" si="14"/>
        <v>114.99999999999999</v>
      </c>
      <c r="R101" s="22"/>
    </row>
    <row r="102" spans="1:18" ht="12.75">
      <c r="A102" s="109"/>
      <c r="B102" s="53" t="s">
        <v>16</v>
      </c>
      <c r="C102" s="6">
        <v>37988</v>
      </c>
      <c r="D102" s="70">
        <f>($D$4*I102)/100</f>
        <v>172.49999999999997</v>
      </c>
      <c r="E102" s="70">
        <f>($E$4*I102)/100</f>
        <v>57.49999999999999</v>
      </c>
      <c r="F102" s="70">
        <f>($F$4*I102)/100</f>
        <v>28.749999999999996</v>
      </c>
      <c r="G102" s="54"/>
      <c r="H102" s="70">
        <v>2</v>
      </c>
      <c r="I102" s="55">
        <f>I18*1.15</f>
        <v>114.99999999999999</v>
      </c>
      <c r="J102" s="54">
        <v>400</v>
      </c>
      <c r="K102" s="70">
        <f t="shared" si="16"/>
        <v>68.99999999999999</v>
      </c>
      <c r="L102" s="70">
        <f t="shared" si="15"/>
        <v>11.499999999999998</v>
      </c>
      <c r="M102" s="70">
        <f t="shared" si="17"/>
        <v>11.499999999999998</v>
      </c>
      <c r="N102" s="70">
        <f t="shared" si="18"/>
        <v>11.499999999999998</v>
      </c>
      <c r="O102" s="54">
        <v>3</v>
      </c>
      <c r="P102" s="70">
        <v>3</v>
      </c>
      <c r="Q102" s="123">
        <f t="shared" si="14"/>
        <v>114.99999999999999</v>
      </c>
      <c r="R102" s="22"/>
    </row>
    <row r="103" spans="1:18" ht="12.75">
      <c r="A103" s="109"/>
      <c r="B103" s="5" t="s">
        <v>6</v>
      </c>
      <c r="C103" s="8">
        <v>37989</v>
      </c>
      <c r="D103" s="71"/>
      <c r="E103" s="71"/>
      <c r="F103" s="71"/>
      <c r="G103" s="10"/>
      <c r="H103" s="69"/>
      <c r="I103" s="22"/>
      <c r="J103" s="12"/>
      <c r="K103" s="69">
        <f t="shared" si="16"/>
        <v>68.99999999999999</v>
      </c>
      <c r="L103" s="69">
        <f t="shared" si="15"/>
        <v>11.499999999999998</v>
      </c>
      <c r="M103" s="69">
        <f t="shared" si="17"/>
        <v>11.499999999999998</v>
      </c>
      <c r="N103" s="69">
        <f t="shared" si="18"/>
        <v>11.499999999999998</v>
      </c>
      <c r="O103" s="12">
        <v>3</v>
      </c>
      <c r="P103" s="71">
        <v>3</v>
      </c>
      <c r="Q103" s="122">
        <f t="shared" si="14"/>
        <v>114.99999999999999</v>
      </c>
      <c r="R103" s="22"/>
    </row>
    <row r="104" spans="1:18" ht="12.75">
      <c r="A104" s="109"/>
      <c r="B104" s="5" t="s">
        <v>17</v>
      </c>
      <c r="C104" s="8">
        <v>37990</v>
      </c>
      <c r="D104" s="71"/>
      <c r="E104" s="71"/>
      <c r="F104" s="71"/>
      <c r="G104" s="10"/>
      <c r="H104" s="69"/>
      <c r="I104" s="22"/>
      <c r="J104" s="12"/>
      <c r="K104" s="69">
        <f t="shared" si="16"/>
        <v>68.99999999999999</v>
      </c>
      <c r="L104" s="69">
        <f t="shared" si="15"/>
        <v>11.499999999999998</v>
      </c>
      <c r="M104" s="69">
        <f t="shared" si="17"/>
        <v>11.499999999999998</v>
      </c>
      <c r="N104" s="69">
        <f t="shared" si="18"/>
        <v>11.499999999999998</v>
      </c>
      <c r="O104" s="12">
        <v>3</v>
      </c>
      <c r="P104" s="71">
        <v>3</v>
      </c>
      <c r="Q104" s="122">
        <f t="shared" si="14"/>
        <v>114.99999999999999</v>
      </c>
      <c r="R104" s="22"/>
    </row>
    <row r="105" spans="1:18" ht="12.75">
      <c r="A105" s="109"/>
      <c r="B105" s="5" t="s">
        <v>18</v>
      </c>
      <c r="C105" s="8">
        <v>37991</v>
      </c>
      <c r="D105" s="71"/>
      <c r="E105" s="71"/>
      <c r="F105" s="71"/>
      <c r="G105" s="10"/>
      <c r="H105" s="69"/>
      <c r="I105" s="22"/>
      <c r="J105" s="12"/>
      <c r="K105" s="69">
        <f t="shared" si="16"/>
        <v>68.99999999999999</v>
      </c>
      <c r="L105" s="69">
        <f t="shared" si="15"/>
        <v>11.499999999999998</v>
      </c>
      <c r="M105" s="69">
        <f t="shared" si="17"/>
        <v>11.499999999999998</v>
      </c>
      <c r="N105" s="69">
        <f t="shared" si="18"/>
        <v>11.499999999999998</v>
      </c>
      <c r="O105" s="12">
        <v>3</v>
      </c>
      <c r="P105" s="71">
        <v>3</v>
      </c>
      <c r="Q105" s="122">
        <f t="shared" si="14"/>
        <v>114.99999999999999</v>
      </c>
      <c r="R105" s="22"/>
    </row>
    <row r="106" spans="1:18" ht="12.75">
      <c r="A106" s="109"/>
      <c r="B106" s="5" t="s">
        <v>19</v>
      </c>
      <c r="C106" s="8">
        <v>37992</v>
      </c>
      <c r="D106" s="71"/>
      <c r="E106" s="71"/>
      <c r="F106" s="71"/>
      <c r="G106" s="10"/>
      <c r="H106" s="69"/>
      <c r="I106" s="22"/>
      <c r="J106" s="12"/>
      <c r="K106" s="69">
        <f t="shared" si="16"/>
        <v>68.99999999999999</v>
      </c>
      <c r="L106" s="69">
        <f t="shared" si="15"/>
        <v>11.499999999999998</v>
      </c>
      <c r="M106" s="69">
        <f t="shared" si="17"/>
        <v>11.499999999999998</v>
      </c>
      <c r="N106" s="69">
        <f t="shared" si="18"/>
        <v>11.499999999999998</v>
      </c>
      <c r="O106" s="12">
        <v>3</v>
      </c>
      <c r="P106" s="71">
        <v>3</v>
      </c>
      <c r="Q106" s="122">
        <f t="shared" si="14"/>
        <v>114.99999999999999</v>
      </c>
      <c r="R106" s="22"/>
    </row>
    <row r="107" spans="1:18" ht="12.75">
      <c r="A107" s="109"/>
      <c r="B107" s="5" t="s">
        <v>20</v>
      </c>
      <c r="C107" s="8">
        <v>37993</v>
      </c>
      <c r="D107" s="71"/>
      <c r="E107" s="71"/>
      <c r="F107" s="71"/>
      <c r="G107" s="10"/>
      <c r="H107" s="69"/>
      <c r="I107" s="22"/>
      <c r="J107" s="12"/>
      <c r="K107" s="69">
        <f t="shared" si="16"/>
        <v>68.99999999999999</v>
      </c>
      <c r="L107" s="69">
        <f t="shared" si="15"/>
        <v>11.499999999999998</v>
      </c>
      <c r="M107" s="69">
        <f t="shared" si="17"/>
        <v>11.499999999999998</v>
      </c>
      <c r="N107" s="69">
        <f t="shared" si="18"/>
        <v>11.499999999999998</v>
      </c>
      <c r="O107" s="12">
        <v>3</v>
      </c>
      <c r="P107" s="71">
        <v>3</v>
      </c>
      <c r="Q107" s="122">
        <f t="shared" si="14"/>
        <v>114.99999999999999</v>
      </c>
      <c r="R107" s="22"/>
    </row>
    <row r="108" spans="1:18" ht="12.75">
      <c r="A108" s="109"/>
      <c r="B108" s="5" t="s">
        <v>21</v>
      </c>
      <c r="C108" s="8">
        <v>37994</v>
      </c>
      <c r="D108" s="71"/>
      <c r="E108" s="71"/>
      <c r="F108" s="71"/>
      <c r="G108" s="10"/>
      <c r="H108" s="69"/>
      <c r="I108" s="22"/>
      <c r="J108" s="12"/>
      <c r="K108" s="69">
        <f t="shared" si="16"/>
        <v>68.99999999999999</v>
      </c>
      <c r="L108" s="69">
        <f t="shared" si="15"/>
        <v>11.499999999999998</v>
      </c>
      <c r="M108" s="69">
        <f t="shared" si="17"/>
        <v>11.499999999999998</v>
      </c>
      <c r="N108" s="69">
        <f t="shared" si="18"/>
        <v>11.499999999999998</v>
      </c>
      <c r="O108" s="12">
        <v>3</v>
      </c>
      <c r="P108" s="71">
        <v>3</v>
      </c>
      <c r="Q108" s="122">
        <f t="shared" si="14"/>
        <v>114.99999999999999</v>
      </c>
      <c r="R108" s="22"/>
    </row>
    <row r="109" spans="1:18" ht="12.75">
      <c r="A109" s="109"/>
      <c r="B109" s="53" t="s">
        <v>16</v>
      </c>
      <c r="C109" s="6">
        <v>37995</v>
      </c>
      <c r="D109" s="70">
        <f>($D$4*I109)/100</f>
        <v>172.49999999999997</v>
      </c>
      <c r="E109" s="70">
        <f>($E$4*I109)/100</f>
        <v>57.49999999999999</v>
      </c>
      <c r="F109" s="70">
        <f>($F$4*I109)/100</f>
        <v>28.749999999999996</v>
      </c>
      <c r="G109" s="54"/>
      <c r="H109" s="70">
        <v>2</v>
      </c>
      <c r="I109" s="55">
        <f>I25*1.15</f>
        <v>114.99999999999999</v>
      </c>
      <c r="J109" s="54">
        <v>400</v>
      </c>
      <c r="K109" s="70">
        <f t="shared" si="16"/>
        <v>68.99999999999999</v>
      </c>
      <c r="L109" s="70">
        <f t="shared" si="15"/>
        <v>11.499999999999998</v>
      </c>
      <c r="M109" s="70">
        <f t="shared" si="17"/>
        <v>11.499999999999998</v>
      </c>
      <c r="N109" s="70">
        <f t="shared" si="18"/>
        <v>11.499999999999998</v>
      </c>
      <c r="O109" s="54">
        <v>3</v>
      </c>
      <c r="P109" s="70">
        <v>3</v>
      </c>
      <c r="Q109" s="123">
        <f t="shared" si="14"/>
        <v>114.99999999999999</v>
      </c>
      <c r="R109" s="22"/>
    </row>
    <row r="110" spans="1:18" ht="12.75">
      <c r="A110" s="109"/>
      <c r="B110" s="5" t="s">
        <v>6</v>
      </c>
      <c r="C110" s="8">
        <v>37996</v>
      </c>
      <c r="D110" s="71"/>
      <c r="E110" s="71"/>
      <c r="F110" s="71"/>
      <c r="G110" s="10"/>
      <c r="H110" s="69"/>
      <c r="I110" s="22"/>
      <c r="J110" s="12"/>
      <c r="K110" s="69">
        <f t="shared" si="16"/>
        <v>68.99999999999999</v>
      </c>
      <c r="L110" s="69">
        <f t="shared" si="15"/>
        <v>11.499999999999998</v>
      </c>
      <c r="M110" s="69">
        <f t="shared" si="17"/>
        <v>11.499999999999998</v>
      </c>
      <c r="N110" s="69">
        <f t="shared" si="18"/>
        <v>11.499999999999998</v>
      </c>
      <c r="O110" s="12">
        <v>3</v>
      </c>
      <c r="P110" s="71">
        <v>3</v>
      </c>
      <c r="Q110" s="122">
        <f t="shared" si="14"/>
        <v>114.99999999999999</v>
      </c>
      <c r="R110" s="22"/>
    </row>
    <row r="111" spans="1:18" ht="12.75">
      <c r="A111" s="109"/>
      <c r="B111" s="5" t="s">
        <v>17</v>
      </c>
      <c r="C111" s="8">
        <v>37997</v>
      </c>
      <c r="D111" s="71"/>
      <c r="E111" s="71"/>
      <c r="F111" s="71"/>
      <c r="G111" s="10"/>
      <c r="H111" s="69"/>
      <c r="I111" s="22"/>
      <c r="J111" s="12"/>
      <c r="K111" s="69">
        <f t="shared" si="16"/>
        <v>68.99999999999999</v>
      </c>
      <c r="L111" s="69">
        <f t="shared" si="15"/>
        <v>11.499999999999998</v>
      </c>
      <c r="M111" s="69">
        <f t="shared" si="17"/>
        <v>11.499999999999998</v>
      </c>
      <c r="N111" s="69">
        <f t="shared" si="18"/>
        <v>11.499999999999998</v>
      </c>
      <c r="O111" s="12">
        <v>3</v>
      </c>
      <c r="P111" s="71">
        <v>3</v>
      </c>
      <c r="Q111" s="122">
        <f t="shared" si="14"/>
        <v>114.99999999999999</v>
      </c>
      <c r="R111" s="22"/>
    </row>
    <row r="112" spans="1:18" ht="12.75">
      <c r="A112" s="109"/>
      <c r="B112" s="5" t="s">
        <v>18</v>
      </c>
      <c r="C112" s="8">
        <v>37998</v>
      </c>
      <c r="D112" s="71"/>
      <c r="E112" s="71"/>
      <c r="F112" s="71"/>
      <c r="G112" s="12"/>
      <c r="H112" s="69"/>
      <c r="I112" s="22"/>
      <c r="J112" s="12"/>
      <c r="K112" s="69">
        <f t="shared" si="16"/>
        <v>68.99999999999999</v>
      </c>
      <c r="L112" s="69">
        <f t="shared" si="15"/>
        <v>11.499999999999998</v>
      </c>
      <c r="M112" s="69">
        <f t="shared" si="17"/>
        <v>11.499999999999998</v>
      </c>
      <c r="N112" s="69">
        <f t="shared" si="18"/>
        <v>11.499999999999998</v>
      </c>
      <c r="O112" s="12">
        <v>3</v>
      </c>
      <c r="P112" s="71">
        <v>3</v>
      </c>
      <c r="Q112" s="122">
        <f t="shared" si="14"/>
        <v>114.99999999999999</v>
      </c>
      <c r="R112" s="22"/>
    </row>
    <row r="113" spans="1:18" ht="12.75">
      <c r="A113" s="109"/>
      <c r="B113" s="5" t="s">
        <v>19</v>
      </c>
      <c r="C113" s="8">
        <v>37999</v>
      </c>
      <c r="D113" s="71"/>
      <c r="E113" s="71"/>
      <c r="F113" s="71"/>
      <c r="G113" s="12"/>
      <c r="H113" s="69"/>
      <c r="I113" s="22"/>
      <c r="J113" s="12"/>
      <c r="K113" s="69">
        <f t="shared" si="16"/>
        <v>68.99999999999999</v>
      </c>
      <c r="L113" s="69">
        <f t="shared" si="15"/>
        <v>11.499999999999998</v>
      </c>
      <c r="M113" s="69">
        <f t="shared" si="17"/>
        <v>11.499999999999998</v>
      </c>
      <c r="N113" s="69">
        <f t="shared" si="18"/>
        <v>11.499999999999998</v>
      </c>
      <c r="O113" s="12">
        <v>3</v>
      </c>
      <c r="P113" s="71">
        <v>3</v>
      </c>
      <c r="Q113" s="122">
        <f t="shared" si="14"/>
        <v>114.99999999999999</v>
      </c>
      <c r="R113" s="22"/>
    </row>
    <row r="114" spans="1:18" ht="12.75">
      <c r="A114" s="109"/>
      <c r="B114" s="5" t="s">
        <v>20</v>
      </c>
      <c r="C114" s="8">
        <v>38000</v>
      </c>
      <c r="D114" s="71"/>
      <c r="E114" s="71"/>
      <c r="F114" s="71"/>
      <c r="G114" s="12"/>
      <c r="H114" s="69"/>
      <c r="I114" s="22"/>
      <c r="J114" s="12"/>
      <c r="K114" s="69">
        <f t="shared" si="16"/>
        <v>68.99999999999999</v>
      </c>
      <c r="L114" s="69">
        <f t="shared" si="15"/>
        <v>11.499999999999998</v>
      </c>
      <c r="M114" s="69">
        <f t="shared" si="17"/>
        <v>11.499999999999998</v>
      </c>
      <c r="N114" s="69">
        <f t="shared" si="18"/>
        <v>11.499999999999998</v>
      </c>
      <c r="O114" s="12">
        <v>3</v>
      </c>
      <c r="P114" s="71">
        <v>3</v>
      </c>
      <c r="Q114" s="122">
        <f t="shared" si="14"/>
        <v>114.99999999999999</v>
      </c>
      <c r="R114" s="22"/>
    </row>
    <row r="115" spans="1:18" ht="12.75">
      <c r="A115" s="109"/>
      <c r="B115" s="5" t="s">
        <v>21</v>
      </c>
      <c r="C115" s="8">
        <v>38001</v>
      </c>
      <c r="D115" s="71"/>
      <c r="E115" s="71"/>
      <c r="F115" s="71"/>
      <c r="G115" s="12"/>
      <c r="H115" s="69"/>
      <c r="I115" s="22"/>
      <c r="J115" s="12"/>
      <c r="K115" s="69">
        <f t="shared" si="16"/>
        <v>68.99999999999999</v>
      </c>
      <c r="L115" s="69">
        <f t="shared" si="15"/>
        <v>11.499999999999998</v>
      </c>
      <c r="M115" s="69">
        <f t="shared" si="17"/>
        <v>11.499999999999998</v>
      </c>
      <c r="N115" s="69">
        <f t="shared" si="18"/>
        <v>11.499999999999998</v>
      </c>
      <c r="O115" s="12">
        <v>3</v>
      </c>
      <c r="P115" s="71">
        <v>3</v>
      </c>
      <c r="Q115" s="122">
        <f t="shared" si="14"/>
        <v>114.99999999999999</v>
      </c>
      <c r="R115" s="22"/>
    </row>
    <row r="116" spans="1:18" ht="12.75">
      <c r="A116" s="109"/>
      <c r="B116" s="9" t="s">
        <v>16</v>
      </c>
      <c r="C116" s="7">
        <v>38002</v>
      </c>
      <c r="D116" s="68">
        <f>($D$4*I116)/100</f>
        <v>180</v>
      </c>
      <c r="E116" s="68">
        <f>($E$4*I116)/100</f>
        <v>60</v>
      </c>
      <c r="F116" s="68">
        <f>($F$4*I116)/100</f>
        <v>30</v>
      </c>
      <c r="G116" s="11"/>
      <c r="H116" s="68">
        <v>2</v>
      </c>
      <c r="I116" s="15">
        <f>I4*1.2</f>
        <v>120</v>
      </c>
      <c r="J116" s="11">
        <v>400</v>
      </c>
      <c r="K116" s="68">
        <f t="shared" si="16"/>
        <v>72</v>
      </c>
      <c r="L116" s="68">
        <f>($L$4*Q116)/100</f>
        <v>12</v>
      </c>
      <c r="M116" s="68">
        <f t="shared" si="17"/>
        <v>12</v>
      </c>
      <c r="N116" s="68">
        <f t="shared" si="18"/>
        <v>12</v>
      </c>
      <c r="O116" s="83">
        <v>3</v>
      </c>
      <c r="P116" s="68">
        <v>3</v>
      </c>
      <c r="Q116" s="119">
        <f aca="true" t="shared" si="19" ref="Q116:Q143">Q4*1.2</f>
        <v>120</v>
      </c>
      <c r="R116" s="131"/>
    </row>
    <row r="117" spans="1:18" ht="12.75">
      <c r="A117" s="109"/>
      <c r="B117" s="5" t="s">
        <v>6</v>
      </c>
      <c r="C117" s="8">
        <v>38003</v>
      </c>
      <c r="D117" s="71"/>
      <c r="E117" s="71"/>
      <c r="F117" s="71"/>
      <c r="G117" s="10"/>
      <c r="H117" s="69"/>
      <c r="I117" s="23"/>
      <c r="J117" s="10"/>
      <c r="K117" s="69">
        <f t="shared" si="16"/>
        <v>72</v>
      </c>
      <c r="L117" s="69">
        <f aca="true" t="shared" si="20" ref="L117:L143">($L$5*Q117)/100</f>
        <v>12</v>
      </c>
      <c r="M117" s="69">
        <f t="shared" si="17"/>
        <v>12</v>
      </c>
      <c r="N117" s="69">
        <f t="shared" si="18"/>
        <v>12</v>
      </c>
      <c r="O117" s="10">
        <v>3</v>
      </c>
      <c r="P117" s="71">
        <v>3</v>
      </c>
      <c r="Q117" s="122">
        <f t="shared" si="19"/>
        <v>120</v>
      </c>
      <c r="R117" s="22"/>
    </row>
    <row r="118" spans="1:18" ht="12.75">
      <c r="A118" s="109"/>
      <c r="B118" s="5" t="s">
        <v>17</v>
      </c>
      <c r="C118" s="8">
        <v>38004</v>
      </c>
      <c r="D118" s="71"/>
      <c r="E118" s="71"/>
      <c r="F118" s="71"/>
      <c r="G118" s="10"/>
      <c r="H118" s="69"/>
      <c r="I118" s="23"/>
      <c r="J118" s="10"/>
      <c r="K118" s="69">
        <f t="shared" si="16"/>
        <v>72</v>
      </c>
      <c r="L118" s="69">
        <f t="shared" si="20"/>
        <v>12</v>
      </c>
      <c r="M118" s="69">
        <f t="shared" si="17"/>
        <v>12</v>
      </c>
      <c r="N118" s="69">
        <f t="shared" si="18"/>
        <v>12</v>
      </c>
      <c r="O118" s="10">
        <v>3</v>
      </c>
      <c r="P118" s="71">
        <v>3</v>
      </c>
      <c r="Q118" s="122">
        <f t="shared" si="19"/>
        <v>120</v>
      </c>
      <c r="R118" s="22"/>
    </row>
    <row r="119" spans="1:18" ht="12.75">
      <c r="A119" s="109"/>
      <c r="B119" s="5" t="s">
        <v>18</v>
      </c>
      <c r="C119" s="8">
        <v>38005</v>
      </c>
      <c r="D119" s="71"/>
      <c r="E119" s="71"/>
      <c r="F119" s="71"/>
      <c r="G119" s="10"/>
      <c r="H119" s="69"/>
      <c r="I119" s="23"/>
      <c r="J119" s="10"/>
      <c r="K119" s="69">
        <f t="shared" si="16"/>
        <v>72</v>
      </c>
      <c r="L119" s="69">
        <f t="shared" si="20"/>
        <v>12</v>
      </c>
      <c r="M119" s="69">
        <f t="shared" si="17"/>
        <v>12</v>
      </c>
      <c r="N119" s="69">
        <f t="shared" si="18"/>
        <v>12</v>
      </c>
      <c r="O119" s="10">
        <v>3</v>
      </c>
      <c r="P119" s="71">
        <v>3</v>
      </c>
      <c r="Q119" s="122">
        <f t="shared" si="19"/>
        <v>120</v>
      </c>
      <c r="R119" s="22"/>
    </row>
    <row r="120" spans="1:18" ht="12.75">
      <c r="A120" s="109"/>
      <c r="B120" s="5" t="s">
        <v>19</v>
      </c>
      <c r="C120" s="8">
        <v>38006</v>
      </c>
      <c r="D120" s="71"/>
      <c r="E120" s="71"/>
      <c r="F120" s="71"/>
      <c r="G120" s="10"/>
      <c r="H120" s="69"/>
      <c r="I120" s="23"/>
      <c r="J120" s="10"/>
      <c r="K120" s="69">
        <f t="shared" si="16"/>
        <v>72</v>
      </c>
      <c r="L120" s="69">
        <f t="shared" si="20"/>
        <v>12</v>
      </c>
      <c r="M120" s="69">
        <f t="shared" si="17"/>
        <v>12</v>
      </c>
      <c r="N120" s="69">
        <f t="shared" si="18"/>
        <v>12</v>
      </c>
      <c r="O120" s="10">
        <v>3</v>
      </c>
      <c r="P120" s="71">
        <v>3</v>
      </c>
      <c r="Q120" s="122">
        <f t="shared" si="19"/>
        <v>120</v>
      </c>
      <c r="R120" s="22"/>
    </row>
    <row r="121" spans="1:18" ht="12.75">
      <c r="A121" s="109"/>
      <c r="B121" s="5" t="s">
        <v>20</v>
      </c>
      <c r="C121" s="8">
        <v>38007</v>
      </c>
      <c r="D121" s="71"/>
      <c r="E121" s="71"/>
      <c r="F121" s="71"/>
      <c r="G121" s="10"/>
      <c r="H121" s="69"/>
      <c r="I121" s="23"/>
      <c r="J121" s="10"/>
      <c r="K121" s="69">
        <f t="shared" si="16"/>
        <v>72</v>
      </c>
      <c r="L121" s="69">
        <f t="shared" si="20"/>
        <v>12</v>
      </c>
      <c r="M121" s="69">
        <f t="shared" si="17"/>
        <v>12</v>
      </c>
      <c r="N121" s="69">
        <f t="shared" si="18"/>
        <v>12</v>
      </c>
      <c r="O121" s="10">
        <v>3</v>
      </c>
      <c r="P121" s="71">
        <v>3</v>
      </c>
      <c r="Q121" s="122">
        <f t="shared" si="19"/>
        <v>120</v>
      </c>
      <c r="R121" s="22"/>
    </row>
    <row r="122" spans="1:18" ht="12.75">
      <c r="A122" s="109"/>
      <c r="B122" s="5" t="s">
        <v>21</v>
      </c>
      <c r="C122" s="8">
        <v>38008</v>
      </c>
      <c r="D122" s="71"/>
      <c r="E122" s="71"/>
      <c r="F122" s="71"/>
      <c r="G122" s="10"/>
      <c r="H122" s="69"/>
      <c r="I122" s="22"/>
      <c r="J122" s="10"/>
      <c r="K122" s="69">
        <f t="shared" si="16"/>
        <v>72</v>
      </c>
      <c r="L122" s="69">
        <f t="shared" si="20"/>
        <v>12</v>
      </c>
      <c r="M122" s="69">
        <f t="shared" si="17"/>
        <v>12</v>
      </c>
      <c r="N122" s="69">
        <f t="shared" si="18"/>
        <v>12</v>
      </c>
      <c r="O122" s="10">
        <v>3</v>
      </c>
      <c r="P122" s="71">
        <v>3</v>
      </c>
      <c r="Q122" s="122">
        <f t="shared" si="19"/>
        <v>120</v>
      </c>
      <c r="R122" s="22"/>
    </row>
    <row r="123" spans="1:18" ht="12.75">
      <c r="A123" s="109"/>
      <c r="B123" s="53" t="s">
        <v>16</v>
      </c>
      <c r="C123" s="6">
        <v>38009</v>
      </c>
      <c r="D123" s="70">
        <f>($D$4*I123)/100</f>
        <v>180</v>
      </c>
      <c r="E123" s="70">
        <f>($E$4*I123)/100</f>
        <v>60</v>
      </c>
      <c r="F123" s="70">
        <f>($F$4*I123)/100</f>
        <v>30</v>
      </c>
      <c r="G123" s="54"/>
      <c r="H123" s="70">
        <v>2</v>
      </c>
      <c r="I123" s="55">
        <f>I11*1.2</f>
        <v>120</v>
      </c>
      <c r="J123" s="54">
        <v>400</v>
      </c>
      <c r="K123" s="70">
        <f t="shared" si="16"/>
        <v>72</v>
      </c>
      <c r="L123" s="70">
        <f t="shared" si="20"/>
        <v>12</v>
      </c>
      <c r="M123" s="70">
        <f t="shared" si="17"/>
        <v>12</v>
      </c>
      <c r="N123" s="70">
        <f t="shared" si="18"/>
        <v>12</v>
      </c>
      <c r="O123" s="54">
        <v>3</v>
      </c>
      <c r="P123" s="70">
        <v>3</v>
      </c>
      <c r="Q123" s="123">
        <f t="shared" si="19"/>
        <v>120</v>
      </c>
      <c r="R123" s="22"/>
    </row>
    <row r="124" spans="1:18" ht="12.75">
      <c r="A124" s="109"/>
      <c r="B124" s="5" t="s">
        <v>6</v>
      </c>
      <c r="C124" s="8">
        <v>38010</v>
      </c>
      <c r="D124" s="71"/>
      <c r="E124" s="71"/>
      <c r="F124" s="71"/>
      <c r="G124" s="10"/>
      <c r="H124" s="69"/>
      <c r="I124" s="22"/>
      <c r="J124" s="12"/>
      <c r="K124" s="69">
        <f t="shared" si="16"/>
        <v>72</v>
      </c>
      <c r="L124" s="69">
        <f t="shared" si="20"/>
        <v>12</v>
      </c>
      <c r="M124" s="69">
        <f t="shared" si="17"/>
        <v>12</v>
      </c>
      <c r="N124" s="69">
        <f t="shared" si="18"/>
        <v>12</v>
      </c>
      <c r="O124" s="12">
        <v>3</v>
      </c>
      <c r="P124" s="71">
        <v>3</v>
      </c>
      <c r="Q124" s="122">
        <f t="shared" si="19"/>
        <v>120</v>
      </c>
      <c r="R124" s="22"/>
    </row>
    <row r="125" spans="1:18" ht="12.75">
      <c r="A125" s="109"/>
      <c r="B125" s="5" t="s">
        <v>17</v>
      </c>
      <c r="C125" s="8">
        <v>38011</v>
      </c>
      <c r="D125" s="71"/>
      <c r="E125" s="71"/>
      <c r="F125" s="71"/>
      <c r="G125" s="10"/>
      <c r="H125" s="69"/>
      <c r="I125" s="22"/>
      <c r="J125" s="12"/>
      <c r="K125" s="69">
        <f t="shared" si="16"/>
        <v>72</v>
      </c>
      <c r="L125" s="69">
        <f t="shared" si="20"/>
        <v>12</v>
      </c>
      <c r="M125" s="69">
        <f t="shared" si="17"/>
        <v>12</v>
      </c>
      <c r="N125" s="69">
        <f t="shared" si="18"/>
        <v>12</v>
      </c>
      <c r="O125" s="12">
        <v>3</v>
      </c>
      <c r="P125" s="71">
        <v>3</v>
      </c>
      <c r="Q125" s="122">
        <f t="shared" si="19"/>
        <v>120</v>
      </c>
      <c r="R125" s="22"/>
    </row>
    <row r="126" spans="1:18" ht="12.75">
      <c r="A126" s="109"/>
      <c r="B126" s="5" t="s">
        <v>18</v>
      </c>
      <c r="C126" s="8">
        <v>38012</v>
      </c>
      <c r="D126" s="71"/>
      <c r="E126" s="71"/>
      <c r="F126" s="71"/>
      <c r="G126" s="10"/>
      <c r="H126" s="69"/>
      <c r="I126" s="22"/>
      <c r="J126" s="12"/>
      <c r="K126" s="69">
        <f t="shared" si="16"/>
        <v>72</v>
      </c>
      <c r="L126" s="69">
        <f t="shared" si="20"/>
        <v>12</v>
      </c>
      <c r="M126" s="69">
        <f t="shared" si="17"/>
        <v>12</v>
      </c>
      <c r="N126" s="69">
        <f t="shared" si="18"/>
        <v>12</v>
      </c>
      <c r="O126" s="12">
        <v>3</v>
      </c>
      <c r="P126" s="71">
        <v>3</v>
      </c>
      <c r="Q126" s="122">
        <f t="shared" si="19"/>
        <v>120</v>
      </c>
      <c r="R126" s="22"/>
    </row>
    <row r="127" spans="1:18" ht="12.75">
      <c r="A127" s="109"/>
      <c r="B127" s="5" t="s">
        <v>19</v>
      </c>
      <c r="C127" s="8">
        <v>38013</v>
      </c>
      <c r="D127" s="71"/>
      <c r="E127" s="71"/>
      <c r="F127" s="71"/>
      <c r="G127" s="10"/>
      <c r="H127" s="69"/>
      <c r="I127" s="22"/>
      <c r="J127" s="12"/>
      <c r="K127" s="69">
        <f t="shared" si="16"/>
        <v>72</v>
      </c>
      <c r="L127" s="69">
        <f t="shared" si="20"/>
        <v>12</v>
      </c>
      <c r="M127" s="69">
        <f t="shared" si="17"/>
        <v>12</v>
      </c>
      <c r="N127" s="69">
        <f t="shared" si="18"/>
        <v>12</v>
      </c>
      <c r="O127" s="12">
        <v>3</v>
      </c>
      <c r="P127" s="71">
        <v>3</v>
      </c>
      <c r="Q127" s="122">
        <f t="shared" si="19"/>
        <v>120</v>
      </c>
      <c r="R127" s="22"/>
    </row>
    <row r="128" spans="1:18" ht="12.75">
      <c r="A128" s="109"/>
      <c r="B128" s="5" t="s">
        <v>20</v>
      </c>
      <c r="C128" s="8">
        <v>38014</v>
      </c>
      <c r="D128" s="71"/>
      <c r="E128" s="71"/>
      <c r="F128" s="71"/>
      <c r="G128" s="10"/>
      <c r="H128" s="69"/>
      <c r="I128" s="22"/>
      <c r="J128" s="12"/>
      <c r="K128" s="69">
        <f t="shared" si="16"/>
        <v>72</v>
      </c>
      <c r="L128" s="69">
        <f t="shared" si="20"/>
        <v>12</v>
      </c>
      <c r="M128" s="69">
        <f t="shared" si="17"/>
        <v>12</v>
      </c>
      <c r="N128" s="69">
        <f t="shared" si="18"/>
        <v>12</v>
      </c>
      <c r="O128" s="12">
        <v>3</v>
      </c>
      <c r="P128" s="71">
        <v>3</v>
      </c>
      <c r="Q128" s="122">
        <f t="shared" si="19"/>
        <v>120</v>
      </c>
      <c r="R128" s="22"/>
    </row>
    <row r="129" spans="1:18" ht="12.75">
      <c r="A129" s="109"/>
      <c r="B129" s="5" t="s">
        <v>21</v>
      </c>
      <c r="C129" s="8">
        <v>38015</v>
      </c>
      <c r="D129" s="71"/>
      <c r="E129" s="71"/>
      <c r="F129" s="71"/>
      <c r="G129" s="10"/>
      <c r="H129" s="69"/>
      <c r="I129" s="22"/>
      <c r="J129" s="12"/>
      <c r="K129" s="69">
        <f t="shared" si="16"/>
        <v>72</v>
      </c>
      <c r="L129" s="69">
        <f t="shared" si="20"/>
        <v>12</v>
      </c>
      <c r="M129" s="69">
        <f t="shared" si="17"/>
        <v>12</v>
      </c>
      <c r="N129" s="69">
        <f t="shared" si="18"/>
        <v>12</v>
      </c>
      <c r="O129" s="12">
        <v>3</v>
      </c>
      <c r="P129" s="71">
        <v>3</v>
      </c>
      <c r="Q129" s="122">
        <f t="shared" si="19"/>
        <v>120</v>
      </c>
      <c r="R129" s="22"/>
    </row>
    <row r="130" spans="1:18" ht="12.75">
      <c r="A130" s="109"/>
      <c r="B130" s="53" t="s">
        <v>16</v>
      </c>
      <c r="C130" s="6">
        <v>38016</v>
      </c>
      <c r="D130" s="70">
        <f>($D$4*I130)/100</f>
        <v>180</v>
      </c>
      <c r="E130" s="70">
        <f>($E$4*I130)/100</f>
        <v>60</v>
      </c>
      <c r="F130" s="70">
        <f>($F$4*I130)/100</f>
        <v>30</v>
      </c>
      <c r="G130" s="54"/>
      <c r="H130" s="70">
        <v>2</v>
      </c>
      <c r="I130" s="55">
        <f>I18*1.2</f>
        <v>120</v>
      </c>
      <c r="J130" s="54">
        <v>400</v>
      </c>
      <c r="K130" s="70">
        <f t="shared" si="16"/>
        <v>72</v>
      </c>
      <c r="L130" s="70">
        <f t="shared" si="20"/>
        <v>12</v>
      </c>
      <c r="M130" s="70">
        <f t="shared" si="17"/>
        <v>12</v>
      </c>
      <c r="N130" s="70">
        <f t="shared" si="18"/>
        <v>12</v>
      </c>
      <c r="O130" s="54">
        <v>3</v>
      </c>
      <c r="P130" s="70">
        <v>3</v>
      </c>
      <c r="Q130" s="123">
        <f t="shared" si="19"/>
        <v>120</v>
      </c>
      <c r="R130" s="22"/>
    </row>
    <row r="131" spans="1:18" ht="12.75">
      <c r="A131" s="109"/>
      <c r="B131" s="5" t="s">
        <v>6</v>
      </c>
      <c r="C131" s="8">
        <v>38017</v>
      </c>
      <c r="D131" s="71"/>
      <c r="E131" s="71"/>
      <c r="F131" s="71"/>
      <c r="G131" s="10"/>
      <c r="H131" s="69"/>
      <c r="I131" s="22"/>
      <c r="J131" s="12"/>
      <c r="K131" s="69">
        <f t="shared" si="16"/>
        <v>72</v>
      </c>
      <c r="L131" s="69">
        <f t="shared" si="20"/>
        <v>12</v>
      </c>
      <c r="M131" s="69">
        <f t="shared" si="17"/>
        <v>12</v>
      </c>
      <c r="N131" s="69">
        <f t="shared" si="18"/>
        <v>12</v>
      </c>
      <c r="O131" s="12">
        <v>3</v>
      </c>
      <c r="P131" s="71">
        <v>3</v>
      </c>
      <c r="Q131" s="122">
        <f t="shared" si="19"/>
        <v>120</v>
      </c>
      <c r="R131" s="22"/>
    </row>
    <row r="132" spans="1:18" ht="12.75">
      <c r="A132" s="109"/>
      <c r="B132" s="5" t="s">
        <v>17</v>
      </c>
      <c r="C132" s="8">
        <v>38018</v>
      </c>
      <c r="D132" s="71"/>
      <c r="E132" s="71"/>
      <c r="F132" s="71"/>
      <c r="G132" s="10"/>
      <c r="H132" s="69"/>
      <c r="I132" s="22"/>
      <c r="J132" s="12"/>
      <c r="K132" s="69">
        <f t="shared" si="16"/>
        <v>72</v>
      </c>
      <c r="L132" s="69">
        <f t="shared" si="20"/>
        <v>12</v>
      </c>
      <c r="M132" s="69">
        <f t="shared" si="17"/>
        <v>12</v>
      </c>
      <c r="N132" s="69">
        <f t="shared" si="18"/>
        <v>12</v>
      </c>
      <c r="O132" s="12">
        <v>3</v>
      </c>
      <c r="P132" s="71">
        <v>3</v>
      </c>
      <c r="Q132" s="122">
        <f t="shared" si="19"/>
        <v>120</v>
      </c>
      <c r="R132" s="22"/>
    </row>
    <row r="133" spans="1:18" ht="12.75">
      <c r="A133" s="109"/>
      <c r="B133" s="5" t="s">
        <v>18</v>
      </c>
      <c r="C133" s="8">
        <v>38019</v>
      </c>
      <c r="D133" s="71"/>
      <c r="E133" s="71"/>
      <c r="F133" s="71"/>
      <c r="G133" s="10"/>
      <c r="H133" s="69"/>
      <c r="I133" s="22"/>
      <c r="J133" s="12"/>
      <c r="K133" s="69">
        <f t="shared" si="16"/>
        <v>72</v>
      </c>
      <c r="L133" s="69">
        <f t="shared" si="20"/>
        <v>12</v>
      </c>
      <c r="M133" s="69">
        <f t="shared" si="17"/>
        <v>12</v>
      </c>
      <c r="N133" s="69">
        <f t="shared" si="18"/>
        <v>12</v>
      </c>
      <c r="O133" s="12">
        <v>3</v>
      </c>
      <c r="P133" s="71">
        <v>3</v>
      </c>
      <c r="Q133" s="122">
        <f t="shared" si="19"/>
        <v>120</v>
      </c>
      <c r="R133" s="22"/>
    </row>
    <row r="134" spans="1:18" ht="12.75">
      <c r="A134" s="109"/>
      <c r="B134" s="5" t="s">
        <v>19</v>
      </c>
      <c r="C134" s="8">
        <v>38020</v>
      </c>
      <c r="D134" s="71"/>
      <c r="E134" s="71"/>
      <c r="F134" s="71"/>
      <c r="G134" s="10"/>
      <c r="H134" s="69"/>
      <c r="I134" s="22"/>
      <c r="J134" s="12"/>
      <c r="K134" s="69">
        <f t="shared" si="16"/>
        <v>72</v>
      </c>
      <c r="L134" s="69">
        <f t="shared" si="20"/>
        <v>12</v>
      </c>
      <c r="M134" s="69">
        <f t="shared" si="17"/>
        <v>12</v>
      </c>
      <c r="N134" s="69">
        <f t="shared" si="18"/>
        <v>12</v>
      </c>
      <c r="O134" s="12">
        <v>3</v>
      </c>
      <c r="P134" s="71">
        <v>3</v>
      </c>
      <c r="Q134" s="122">
        <f t="shared" si="19"/>
        <v>120</v>
      </c>
      <c r="R134" s="22"/>
    </row>
    <row r="135" spans="1:18" ht="12.75">
      <c r="A135" s="109"/>
      <c r="B135" s="5" t="s">
        <v>20</v>
      </c>
      <c r="C135" s="8">
        <v>38021</v>
      </c>
      <c r="D135" s="71"/>
      <c r="E135" s="71"/>
      <c r="F135" s="71"/>
      <c r="G135" s="10"/>
      <c r="H135" s="69"/>
      <c r="I135" s="22"/>
      <c r="J135" s="12"/>
      <c r="K135" s="69">
        <f t="shared" si="16"/>
        <v>72</v>
      </c>
      <c r="L135" s="69">
        <f t="shared" si="20"/>
        <v>12</v>
      </c>
      <c r="M135" s="69">
        <f t="shared" si="17"/>
        <v>12</v>
      </c>
      <c r="N135" s="69">
        <f t="shared" si="18"/>
        <v>12</v>
      </c>
      <c r="O135" s="12">
        <v>3</v>
      </c>
      <c r="P135" s="71">
        <v>3</v>
      </c>
      <c r="Q135" s="122">
        <f t="shared" si="19"/>
        <v>120</v>
      </c>
      <c r="R135" s="22"/>
    </row>
    <row r="136" spans="1:18" ht="12.75">
      <c r="A136" s="109"/>
      <c r="B136" s="5" t="s">
        <v>21</v>
      </c>
      <c r="C136" s="8">
        <v>38022</v>
      </c>
      <c r="D136" s="71"/>
      <c r="E136" s="71"/>
      <c r="F136" s="71"/>
      <c r="G136" s="10"/>
      <c r="H136" s="69"/>
      <c r="I136" s="22"/>
      <c r="J136" s="12"/>
      <c r="K136" s="69">
        <f t="shared" si="16"/>
        <v>72</v>
      </c>
      <c r="L136" s="69">
        <f t="shared" si="20"/>
        <v>12</v>
      </c>
      <c r="M136" s="69">
        <f t="shared" si="17"/>
        <v>12</v>
      </c>
      <c r="N136" s="69">
        <f t="shared" si="18"/>
        <v>12</v>
      </c>
      <c r="O136" s="12">
        <v>3</v>
      </c>
      <c r="P136" s="71">
        <v>3</v>
      </c>
      <c r="Q136" s="122">
        <f t="shared" si="19"/>
        <v>120</v>
      </c>
      <c r="R136" s="22"/>
    </row>
    <row r="137" spans="1:18" ht="12.75">
      <c r="A137" s="109"/>
      <c r="B137" s="53" t="s">
        <v>16</v>
      </c>
      <c r="C137" s="6">
        <v>38023</v>
      </c>
      <c r="D137" s="70">
        <f>($D$4*I137)/100</f>
        <v>180</v>
      </c>
      <c r="E137" s="70">
        <f>($E$4*I137)/100</f>
        <v>60</v>
      </c>
      <c r="F137" s="70">
        <f>($F$4*I137)/100</f>
        <v>30</v>
      </c>
      <c r="G137" s="54"/>
      <c r="H137" s="70">
        <v>2</v>
      </c>
      <c r="I137" s="55">
        <f>I25*1.2</f>
        <v>120</v>
      </c>
      <c r="J137" s="54">
        <v>400</v>
      </c>
      <c r="K137" s="70">
        <f t="shared" si="16"/>
        <v>72</v>
      </c>
      <c r="L137" s="70">
        <f t="shared" si="20"/>
        <v>12</v>
      </c>
      <c r="M137" s="70">
        <f t="shared" si="17"/>
        <v>12</v>
      </c>
      <c r="N137" s="70">
        <f t="shared" si="18"/>
        <v>12</v>
      </c>
      <c r="O137" s="54">
        <v>3</v>
      </c>
      <c r="P137" s="70">
        <v>3</v>
      </c>
      <c r="Q137" s="123">
        <f t="shared" si="19"/>
        <v>120</v>
      </c>
      <c r="R137" s="22"/>
    </row>
    <row r="138" spans="1:18" ht="12.75">
      <c r="A138" s="109"/>
      <c r="B138" s="5" t="s">
        <v>6</v>
      </c>
      <c r="C138" s="8">
        <v>38024</v>
      </c>
      <c r="D138" s="71"/>
      <c r="E138" s="71"/>
      <c r="F138" s="71"/>
      <c r="G138" s="10"/>
      <c r="H138" s="69"/>
      <c r="I138" s="22"/>
      <c r="J138" s="12"/>
      <c r="K138" s="69">
        <f t="shared" si="16"/>
        <v>72</v>
      </c>
      <c r="L138" s="69">
        <f t="shared" si="20"/>
        <v>12</v>
      </c>
      <c r="M138" s="69">
        <f t="shared" si="17"/>
        <v>12</v>
      </c>
      <c r="N138" s="69">
        <f t="shared" si="18"/>
        <v>12</v>
      </c>
      <c r="O138" s="12">
        <v>3</v>
      </c>
      <c r="P138" s="71">
        <v>3</v>
      </c>
      <c r="Q138" s="122">
        <f t="shared" si="19"/>
        <v>120</v>
      </c>
      <c r="R138" s="22"/>
    </row>
    <row r="139" spans="1:18" ht="12.75">
      <c r="A139" s="109"/>
      <c r="B139" s="5" t="s">
        <v>17</v>
      </c>
      <c r="C139" s="8">
        <v>38025</v>
      </c>
      <c r="D139" s="71"/>
      <c r="E139" s="71"/>
      <c r="F139" s="71"/>
      <c r="G139" s="10"/>
      <c r="H139" s="69"/>
      <c r="I139" s="22"/>
      <c r="J139" s="12"/>
      <c r="K139" s="69">
        <f t="shared" si="16"/>
        <v>72</v>
      </c>
      <c r="L139" s="69">
        <f t="shared" si="20"/>
        <v>12</v>
      </c>
      <c r="M139" s="69">
        <f t="shared" si="17"/>
        <v>12</v>
      </c>
      <c r="N139" s="69">
        <f t="shared" si="18"/>
        <v>12</v>
      </c>
      <c r="O139" s="12">
        <v>3</v>
      </c>
      <c r="P139" s="71">
        <v>3</v>
      </c>
      <c r="Q139" s="122">
        <f t="shared" si="19"/>
        <v>120</v>
      </c>
      <c r="R139" s="22"/>
    </row>
    <row r="140" spans="1:18" ht="12.75">
      <c r="A140" s="109"/>
      <c r="B140" s="5" t="s">
        <v>18</v>
      </c>
      <c r="C140" s="8">
        <v>38026</v>
      </c>
      <c r="D140" s="71"/>
      <c r="E140" s="71"/>
      <c r="F140" s="71"/>
      <c r="G140" s="12"/>
      <c r="H140" s="69"/>
      <c r="I140" s="22"/>
      <c r="J140" s="12"/>
      <c r="K140" s="69">
        <f t="shared" si="16"/>
        <v>72</v>
      </c>
      <c r="L140" s="69">
        <f t="shared" si="20"/>
        <v>12</v>
      </c>
      <c r="M140" s="69">
        <f t="shared" si="17"/>
        <v>12</v>
      </c>
      <c r="N140" s="69">
        <f t="shared" si="18"/>
        <v>12</v>
      </c>
      <c r="O140" s="12">
        <v>3</v>
      </c>
      <c r="P140" s="71">
        <v>3</v>
      </c>
      <c r="Q140" s="122">
        <f t="shared" si="19"/>
        <v>120</v>
      </c>
      <c r="R140" s="22"/>
    </row>
    <row r="141" spans="1:18" ht="12.75">
      <c r="A141" s="109"/>
      <c r="B141" s="5" t="s">
        <v>19</v>
      </c>
      <c r="C141" s="8">
        <v>38027</v>
      </c>
      <c r="D141" s="71"/>
      <c r="E141" s="71"/>
      <c r="F141" s="71"/>
      <c r="G141" s="12"/>
      <c r="H141" s="69"/>
      <c r="I141" s="22"/>
      <c r="J141" s="12"/>
      <c r="K141" s="69">
        <f t="shared" si="16"/>
        <v>72</v>
      </c>
      <c r="L141" s="69">
        <f t="shared" si="20"/>
        <v>12</v>
      </c>
      <c r="M141" s="69">
        <f t="shared" si="17"/>
        <v>12</v>
      </c>
      <c r="N141" s="69">
        <f t="shared" si="18"/>
        <v>12</v>
      </c>
      <c r="O141" s="12">
        <v>3</v>
      </c>
      <c r="P141" s="71">
        <v>3</v>
      </c>
      <c r="Q141" s="122">
        <f t="shared" si="19"/>
        <v>120</v>
      </c>
      <c r="R141" s="22"/>
    </row>
    <row r="142" spans="1:18" ht="12.75">
      <c r="A142" s="109"/>
      <c r="B142" s="5" t="s">
        <v>20</v>
      </c>
      <c r="C142" s="8">
        <v>38028</v>
      </c>
      <c r="D142" s="71"/>
      <c r="E142" s="71"/>
      <c r="F142" s="71"/>
      <c r="G142" s="12"/>
      <c r="H142" s="69"/>
      <c r="I142" s="22"/>
      <c r="J142" s="12"/>
      <c r="K142" s="69">
        <f t="shared" si="16"/>
        <v>72</v>
      </c>
      <c r="L142" s="69">
        <f t="shared" si="20"/>
        <v>12</v>
      </c>
      <c r="M142" s="69">
        <f t="shared" si="17"/>
        <v>12</v>
      </c>
      <c r="N142" s="69">
        <f t="shared" si="18"/>
        <v>12</v>
      </c>
      <c r="O142" s="12">
        <v>3</v>
      </c>
      <c r="P142" s="71">
        <v>3</v>
      </c>
      <c r="Q142" s="122">
        <f t="shared" si="19"/>
        <v>120</v>
      </c>
      <c r="R142" s="22"/>
    </row>
    <row r="143" spans="1:18" ht="12.75">
      <c r="A143" s="109"/>
      <c r="B143" s="5" t="s">
        <v>21</v>
      </c>
      <c r="C143" s="8">
        <v>38029</v>
      </c>
      <c r="D143" s="71"/>
      <c r="E143" s="71"/>
      <c r="F143" s="71"/>
      <c r="G143" s="12"/>
      <c r="H143" s="69"/>
      <c r="I143" s="23"/>
      <c r="J143" s="12"/>
      <c r="K143" s="69">
        <f t="shared" si="16"/>
        <v>72</v>
      </c>
      <c r="L143" s="69">
        <f t="shared" si="20"/>
        <v>12</v>
      </c>
      <c r="M143" s="69">
        <f t="shared" si="17"/>
        <v>12</v>
      </c>
      <c r="N143" s="69">
        <f t="shared" si="18"/>
        <v>12</v>
      </c>
      <c r="O143" s="12">
        <v>3</v>
      </c>
      <c r="P143" s="71">
        <v>3</v>
      </c>
      <c r="Q143" s="122">
        <f t="shared" si="19"/>
        <v>120</v>
      </c>
      <c r="R143" s="22"/>
    </row>
    <row r="144" spans="1:18" ht="12.75">
      <c r="A144" s="109"/>
      <c r="B144" s="9" t="s">
        <v>16</v>
      </c>
      <c r="C144" s="7">
        <v>38030</v>
      </c>
      <c r="D144" s="68">
        <f>($D$4*I144)/100</f>
        <v>187.5</v>
      </c>
      <c r="E144" s="68">
        <f>($E$4*I144)/100</f>
        <v>62.5</v>
      </c>
      <c r="F144" s="68">
        <f>($F$4*I144)/100</f>
        <v>31.25</v>
      </c>
      <c r="G144" s="11"/>
      <c r="H144" s="68">
        <v>2</v>
      </c>
      <c r="I144" s="15">
        <f>I4*1.25</f>
        <v>125</v>
      </c>
      <c r="J144" s="11">
        <v>400</v>
      </c>
      <c r="K144" s="68">
        <f t="shared" si="16"/>
        <v>75</v>
      </c>
      <c r="L144" s="68">
        <f>($L$4*Q144)/100</f>
        <v>12.5</v>
      </c>
      <c r="M144" s="68">
        <f t="shared" si="17"/>
        <v>12.5</v>
      </c>
      <c r="N144" s="68">
        <f t="shared" si="18"/>
        <v>12.5</v>
      </c>
      <c r="O144" s="83">
        <v>3</v>
      </c>
      <c r="P144" s="68">
        <v>3</v>
      </c>
      <c r="Q144" s="119">
        <f aca="true" t="shared" si="21" ref="Q144:Q171">Q4*1.25</f>
        <v>125</v>
      </c>
      <c r="R144" s="131"/>
    </row>
    <row r="145" spans="1:18" ht="12.75">
      <c r="A145" s="109"/>
      <c r="B145" s="5" t="s">
        <v>6</v>
      </c>
      <c r="C145" s="8">
        <v>38031</v>
      </c>
      <c r="D145" s="71"/>
      <c r="E145" s="71"/>
      <c r="F145" s="71"/>
      <c r="G145" s="10"/>
      <c r="H145" s="69"/>
      <c r="I145" s="23"/>
      <c r="J145" s="10"/>
      <c r="K145" s="69">
        <f t="shared" si="16"/>
        <v>75</v>
      </c>
      <c r="L145" s="69">
        <f aca="true" t="shared" si="22" ref="L145:L171">($L$5*Q145)/100</f>
        <v>12.5</v>
      </c>
      <c r="M145" s="69">
        <f t="shared" si="17"/>
        <v>12.5</v>
      </c>
      <c r="N145" s="69">
        <f t="shared" si="18"/>
        <v>12.5</v>
      </c>
      <c r="O145" s="10">
        <v>3</v>
      </c>
      <c r="P145" s="71">
        <v>3</v>
      </c>
      <c r="Q145" s="122">
        <f t="shared" si="21"/>
        <v>125</v>
      </c>
      <c r="R145" s="22"/>
    </row>
    <row r="146" spans="1:18" ht="12.75">
      <c r="A146" s="109"/>
      <c r="B146" s="5" t="s">
        <v>17</v>
      </c>
      <c r="C146" s="8">
        <v>38032</v>
      </c>
      <c r="D146" s="71"/>
      <c r="E146" s="71"/>
      <c r="F146" s="71"/>
      <c r="G146" s="10"/>
      <c r="H146" s="69"/>
      <c r="I146" s="23"/>
      <c r="J146" s="10"/>
      <c r="K146" s="69">
        <f t="shared" si="16"/>
        <v>75</v>
      </c>
      <c r="L146" s="69">
        <f t="shared" si="22"/>
        <v>12.5</v>
      </c>
      <c r="M146" s="69">
        <f t="shared" si="17"/>
        <v>12.5</v>
      </c>
      <c r="N146" s="69">
        <f t="shared" si="18"/>
        <v>12.5</v>
      </c>
      <c r="O146" s="10">
        <v>3</v>
      </c>
      <c r="P146" s="71">
        <v>3</v>
      </c>
      <c r="Q146" s="122">
        <f t="shared" si="21"/>
        <v>125</v>
      </c>
      <c r="R146" s="22"/>
    </row>
    <row r="147" spans="1:18" ht="12.75">
      <c r="A147" s="109"/>
      <c r="B147" s="5" t="s">
        <v>18</v>
      </c>
      <c r="C147" s="8">
        <v>38033</v>
      </c>
      <c r="D147" s="71"/>
      <c r="E147" s="71"/>
      <c r="F147" s="71"/>
      <c r="G147" s="10"/>
      <c r="H147" s="69"/>
      <c r="I147" s="23"/>
      <c r="J147" s="10"/>
      <c r="K147" s="69">
        <f t="shared" si="16"/>
        <v>75</v>
      </c>
      <c r="L147" s="69">
        <f t="shared" si="22"/>
        <v>12.5</v>
      </c>
      <c r="M147" s="69">
        <f t="shared" si="17"/>
        <v>12.5</v>
      </c>
      <c r="N147" s="69">
        <f t="shared" si="18"/>
        <v>12.5</v>
      </c>
      <c r="O147" s="10">
        <v>3</v>
      </c>
      <c r="P147" s="71">
        <v>3</v>
      </c>
      <c r="Q147" s="122">
        <f t="shared" si="21"/>
        <v>125</v>
      </c>
      <c r="R147" s="22"/>
    </row>
    <row r="148" spans="1:18" ht="12.75">
      <c r="A148" s="109"/>
      <c r="B148" s="5" t="s">
        <v>19</v>
      </c>
      <c r="C148" s="8">
        <v>38034</v>
      </c>
      <c r="D148" s="71"/>
      <c r="E148" s="71"/>
      <c r="F148" s="71"/>
      <c r="G148" s="10"/>
      <c r="H148" s="69"/>
      <c r="I148" s="23"/>
      <c r="J148" s="10"/>
      <c r="K148" s="69">
        <f t="shared" si="16"/>
        <v>75</v>
      </c>
      <c r="L148" s="69">
        <f t="shared" si="22"/>
        <v>12.5</v>
      </c>
      <c r="M148" s="69">
        <f t="shared" si="17"/>
        <v>12.5</v>
      </c>
      <c r="N148" s="69">
        <f t="shared" si="18"/>
        <v>12.5</v>
      </c>
      <c r="O148" s="10">
        <v>3</v>
      </c>
      <c r="P148" s="71">
        <v>3</v>
      </c>
      <c r="Q148" s="122">
        <f t="shared" si="21"/>
        <v>125</v>
      </c>
      <c r="R148" s="22"/>
    </row>
    <row r="149" spans="1:18" ht="12.75">
      <c r="A149" s="109"/>
      <c r="B149" s="5" t="s">
        <v>20</v>
      </c>
      <c r="C149" s="8">
        <v>38035</v>
      </c>
      <c r="D149" s="71"/>
      <c r="E149" s="71"/>
      <c r="F149" s="71"/>
      <c r="G149" s="10"/>
      <c r="H149" s="69"/>
      <c r="I149" s="22"/>
      <c r="J149" s="10"/>
      <c r="K149" s="69">
        <f t="shared" si="16"/>
        <v>75</v>
      </c>
      <c r="L149" s="69">
        <f t="shared" si="22"/>
        <v>12.5</v>
      </c>
      <c r="M149" s="69">
        <f t="shared" si="17"/>
        <v>12.5</v>
      </c>
      <c r="N149" s="69">
        <f t="shared" si="18"/>
        <v>12.5</v>
      </c>
      <c r="O149" s="10">
        <v>3</v>
      </c>
      <c r="P149" s="71">
        <v>3</v>
      </c>
      <c r="Q149" s="122">
        <f t="shared" si="21"/>
        <v>125</v>
      </c>
      <c r="R149" s="22"/>
    </row>
    <row r="150" spans="1:18" ht="12.75">
      <c r="A150" s="109"/>
      <c r="B150" s="5" t="s">
        <v>21</v>
      </c>
      <c r="C150" s="8">
        <v>38036</v>
      </c>
      <c r="D150" s="71"/>
      <c r="E150" s="71"/>
      <c r="F150" s="71"/>
      <c r="G150" s="10"/>
      <c r="H150" s="69"/>
      <c r="I150" s="22"/>
      <c r="J150" s="10"/>
      <c r="K150" s="69">
        <f t="shared" si="16"/>
        <v>75</v>
      </c>
      <c r="L150" s="69">
        <f t="shared" si="22"/>
        <v>12.5</v>
      </c>
      <c r="M150" s="69">
        <f t="shared" si="17"/>
        <v>12.5</v>
      </c>
      <c r="N150" s="69">
        <f t="shared" si="18"/>
        <v>12.5</v>
      </c>
      <c r="O150" s="10">
        <v>3</v>
      </c>
      <c r="P150" s="71">
        <v>3</v>
      </c>
      <c r="Q150" s="122">
        <f t="shared" si="21"/>
        <v>125</v>
      </c>
      <c r="R150" s="22"/>
    </row>
    <row r="151" spans="1:18" ht="12.75">
      <c r="A151" s="109"/>
      <c r="B151" s="53" t="s">
        <v>16</v>
      </c>
      <c r="C151" s="6">
        <v>38037</v>
      </c>
      <c r="D151" s="70">
        <f>($D$4*I151)/100</f>
        <v>187.5</v>
      </c>
      <c r="E151" s="70">
        <f>($E$4*I151)/100</f>
        <v>62.5</v>
      </c>
      <c r="F151" s="70">
        <f>($F$4*I151)/100</f>
        <v>31.25</v>
      </c>
      <c r="G151" s="54"/>
      <c r="H151" s="70">
        <v>2</v>
      </c>
      <c r="I151" s="55">
        <f>I11*1.25</f>
        <v>125</v>
      </c>
      <c r="J151" s="54">
        <v>400</v>
      </c>
      <c r="K151" s="70">
        <f t="shared" si="16"/>
        <v>75</v>
      </c>
      <c r="L151" s="70">
        <f t="shared" si="22"/>
        <v>12.5</v>
      </c>
      <c r="M151" s="70">
        <f t="shared" si="17"/>
        <v>12.5</v>
      </c>
      <c r="N151" s="70">
        <f t="shared" si="18"/>
        <v>12.5</v>
      </c>
      <c r="O151" s="54">
        <v>3</v>
      </c>
      <c r="P151" s="70">
        <v>3</v>
      </c>
      <c r="Q151" s="123">
        <f t="shared" si="21"/>
        <v>125</v>
      </c>
      <c r="R151" s="22"/>
    </row>
    <row r="152" spans="1:18" ht="12.75">
      <c r="A152" s="109"/>
      <c r="B152" s="5" t="s">
        <v>6</v>
      </c>
      <c r="C152" s="8">
        <v>38038</v>
      </c>
      <c r="D152" s="71"/>
      <c r="E152" s="71"/>
      <c r="F152" s="71"/>
      <c r="G152" s="10"/>
      <c r="H152" s="69"/>
      <c r="I152" s="22"/>
      <c r="J152" s="12"/>
      <c r="K152" s="69">
        <f t="shared" si="16"/>
        <v>75</v>
      </c>
      <c r="L152" s="69">
        <f t="shared" si="22"/>
        <v>12.5</v>
      </c>
      <c r="M152" s="69">
        <f t="shared" si="17"/>
        <v>12.5</v>
      </c>
      <c r="N152" s="69">
        <f t="shared" si="18"/>
        <v>12.5</v>
      </c>
      <c r="O152" s="12">
        <v>3</v>
      </c>
      <c r="P152" s="71">
        <v>3</v>
      </c>
      <c r="Q152" s="122">
        <f t="shared" si="21"/>
        <v>125</v>
      </c>
      <c r="R152" s="22"/>
    </row>
    <row r="153" spans="1:18" ht="12.75">
      <c r="A153" s="109"/>
      <c r="B153" s="5" t="s">
        <v>17</v>
      </c>
      <c r="C153" s="8">
        <v>38039</v>
      </c>
      <c r="D153" s="71"/>
      <c r="E153" s="71"/>
      <c r="F153" s="71"/>
      <c r="G153" s="10"/>
      <c r="H153" s="69"/>
      <c r="I153" s="22"/>
      <c r="J153" s="12"/>
      <c r="K153" s="69">
        <f t="shared" si="16"/>
        <v>75</v>
      </c>
      <c r="L153" s="69">
        <f t="shared" si="22"/>
        <v>12.5</v>
      </c>
      <c r="M153" s="69">
        <f t="shared" si="17"/>
        <v>12.5</v>
      </c>
      <c r="N153" s="69">
        <f t="shared" si="18"/>
        <v>12.5</v>
      </c>
      <c r="O153" s="12">
        <v>3</v>
      </c>
      <c r="P153" s="71">
        <v>3</v>
      </c>
      <c r="Q153" s="122">
        <f t="shared" si="21"/>
        <v>125</v>
      </c>
      <c r="R153" s="22"/>
    </row>
    <row r="154" spans="1:18" ht="12.75">
      <c r="A154" s="109"/>
      <c r="B154" s="5" t="s">
        <v>18</v>
      </c>
      <c r="C154" s="8">
        <v>38040</v>
      </c>
      <c r="D154" s="71"/>
      <c r="E154" s="71"/>
      <c r="F154" s="71"/>
      <c r="G154" s="10"/>
      <c r="H154" s="69"/>
      <c r="I154" s="22"/>
      <c r="J154" s="12"/>
      <c r="K154" s="69">
        <f t="shared" si="16"/>
        <v>75</v>
      </c>
      <c r="L154" s="69">
        <f t="shared" si="22"/>
        <v>12.5</v>
      </c>
      <c r="M154" s="69">
        <f t="shared" si="17"/>
        <v>12.5</v>
      </c>
      <c r="N154" s="69">
        <f t="shared" si="18"/>
        <v>12.5</v>
      </c>
      <c r="O154" s="12">
        <v>3</v>
      </c>
      <c r="P154" s="71">
        <v>3</v>
      </c>
      <c r="Q154" s="122">
        <f t="shared" si="21"/>
        <v>125</v>
      </c>
      <c r="R154" s="22"/>
    </row>
    <row r="155" spans="1:18" ht="12.75">
      <c r="A155" s="109"/>
      <c r="B155" s="5" t="s">
        <v>19</v>
      </c>
      <c r="C155" s="8">
        <v>38041</v>
      </c>
      <c r="D155" s="71"/>
      <c r="E155" s="71"/>
      <c r="F155" s="71"/>
      <c r="G155" s="10"/>
      <c r="H155" s="69"/>
      <c r="I155" s="22"/>
      <c r="J155" s="12"/>
      <c r="K155" s="69">
        <f t="shared" si="16"/>
        <v>75</v>
      </c>
      <c r="L155" s="69">
        <f t="shared" si="22"/>
        <v>12.5</v>
      </c>
      <c r="M155" s="69">
        <f t="shared" si="17"/>
        <v>12.5</v>
      </c>
      <c r="N155" s="69">
        <f t="shared" si="18"/>
        <v>12.5</v>
      </c>
      <c r="O155" s="12">
        <v>3</v>
      </c>
      <c r="P155" s="71">
        <v>3</v>
      </c>
      <c r="Q155" s="122">
        <f t="shared" si="21"/>
        <v>125</v>
      </c>
      <c r="R155" s="22"/>
    </row>
    <row r="156" spans="1:18" ht="12.75">
      <c r="A156" s="109"/>
      <c r="B156" s="5" t="s">
        <v>20</v>
      </c>
      <c r="C156" s="8">
        <v>38042</v>
      </c>
      <c r="D156" s="71"/>
      <c r="E156" s="71"/>
      <c r="F156" s="71"/>
      <c r="G156" s="10"/>
      <c r="H156" s="69"/>
      <c r="I156" s="22"/>
      <c r="J156" s="12"/>
      <c r="K156" s="69">
        <f t="shared" si="16"/>
        <v>75</v>
      </c>
      <c r="L156" s="69">
        <f t="shared" si="22"/>
        <v>12.5</v>
      </c>
      <c r="M156" s="69">
        <f t="shared" si="17"/>
        <v>12.5</v>
      </c>
      <c r="N156" s="69">
        <f t="shared" si="18"/>
        <v>12.5</v>
      </c>
      <c r="O156" s="12">
        <v>3</v>
      </c>
      <c r="P156" s="71">
        <v>3</v>
      </c>
      <c r="Q156" s="122">
        <f t="shared" si="21"/>
        <v>125</v>
      </c>
      <c r="R156" s="22"/>
    </row>
    <row r="157" spans="1:18" ht="12.75">
      <c r="A157" s="109"/>
      <c r="B157" s="5" t="s">
        <v>21</v>
      </c>
      <c r="C157" s="8">
        <v>38043</v>
      </c>
      <c r="D157" s="71"/>
      <c r="E157" s="71"/>
      <c r="F157" s="71"/>
      <c r="G157" s="10"/>
      <c r="H157" s="69"/>
      <c r="I157" s="22"/>
      <c r="J157" s="12"/>
      <c r="K157" s="69">
        <f t="shared" si="16"/>
        <v>75</v>
      </c>
      <c r="L157" s="69">
        <f t="shared" si="22"/>
        <v>12.5</v>
      </c>
      <c r="M157" s="69">
        <f t="shared" si="17"/>
        <v>12.5</v>
      </c>
      <c r="N157" s="69">
        <f t="shared" si="18"/>
        <v>12.5</v>
      </c>
      <c r="O157" s="12">
        <v>3</v>
      </c>
      <c r="P157" s="71">
        <v>3</v>
      </c>
      <c r="Q157" s="122">
        <f t="shared" si="21"/>
        <v>125</v>
      </c>
      <c r="R157" s="22"/>
    </row>
    <row r="158" spans="1:18" ht="12.75">
      <c r="A158" s="109"/>
      <c r="B158" s="53" t="s">
        <v>16</v>
      </c>
      <c r="C158" s="6">
        <v>38044</v>
      </c>
      <c r="D158" s="70">
        <f>($D$4*I158)/100</f>
        <v>187.5</v>
      </c>
      <c r="E158" s="70">
        <f>($E$4*I158)/100</f>
        <v>62.5</v>
      </c>
      <c r="F158" s="70">
        <f>($F$4*I158)/100</f>
        <v>31.25</v>
      </c>
      <c r="G158" s="54"/>
      <c r="H158" s="70">
        <v>2</v>
      </c>
      <c r="I158" s="55">
        <f>I18*1.25</f>
        <v>125</v>
      </c>
      <c r="J158" s="54">
        <v>400</v>
      </c>
      <c r="K158" s="70">
        <f t="shared" si="16"/>
        <v>75</v>
      </c>
      <c r="L158" s="70">
        <f t="shared" si="22"/>
        <v>12.5</v>
      </c>
      <c r="M158" s="70">
        <f t="shared" si="17"/>
        <v>12.5</v>
      </c>
      <c r="N158" s="70">
        <f t="shared" si="18"/>
        <v>12.5</v>
      </c>
      <c r="O158" s="54">
        <v>3</v>
      </c>
      <c r="P158" s="70">
        <v>3</v>
      </c>
      <c r="Q158" s="123">
        <f t="shared" si="21"/>
        <v>125</v>
      </c>
      <c r="R158" s="22"/>
    </row>
    <row r="159" spans="1:18" ht="12.75">
      <c r="A159" s="109"/>
      <c r="B159" s="5" t="s">
        <v>6</v>
      </c>
      <c r="C159" s="8">
        <v>38045</v>
      </c>
      <c r="D159" s="71"/>
      <c r="E159" s="71"/>
      <c r="F159" s="71"/>
      <c r="G159" s="10"/>
      <c r="H159" s="69"/>
      <c r="I159" s="22"/>
      <c r="J159" s="12"/>
      <c r="K159" s="69">
        <f t="shared" si="16"/>
        <v>75</v>
      </c>
      <c r="L159" s="69">
        <f t="shared" si="22"/>
        <v>12.5</v>
      </c>
      <c r="M159" s="69">
        <f t="shared" si="17"/>
        <v>12.5</v>
      </c>
      <c r="N159" s="69">
        <f t="shared" si="18"/>
        <v>12.5</v>
      </c>
      <c r="O159" s="12">
        <v>3</v>
      </c>
      <c r="P159" s="71">
        <v>3</v>
      </c>
      <c r="Q159" s="122">
        <f t="shared" si="21"/>
        <v>125</v>
      </c>
      <c r="R159" s="22"/>
    </row>
    <row r="160" spans="1:18" ht="12.75">
      <c r="A160" s="109"/>
      <c r="B160" s="5" t="s">
        <v>17</v>
      </c>
      <c r="C160" s="8">
        <v>38046</v>
      </c>
      <c r="D160" s="71"/>
      <c r="E160" s="71"/>
      <c r="F160" s="71"/>
      <c r="G160" s="10"/>
      <c r="H160" s="69"/>
      <c r="I160" s="22"/>
      <c r="J160" s="12"/>
      <c r="K160" s="69">
        <f aca="true" t="shared" si="23" ref="K160:K223">($K$4*Q160)/100</f>
        <v>75</v>
      </c>
      <c r="L160" s="69">
        <f t="shared" si="22"/>
        <v>12.5</v>
      </c>
      <c r="M160" s="69">
        <f aca="true" t="shared" si="24" ref="M160:M223">($M$4*Q160)/100</f>
        <v>12.5</v>
      </c>
      <c r="N160" s="69">
        <f aca="true" t="shared" si="25" ref="N160:N223">($N$4*Q160)/100</f>
        <v>12.5</v>
      </c>
      <c r="O160" s="12">
        <v>3</v>
      </c>
      <c r="P160" s="71">
        <v>3</v>
      </c>
      <c r="Q160" s="122">
        <f t="shared" si="21"/>
        <v>125</v>
      </c>
      <c r="R160" s="22"/>
    </row>
    <row r="161" spans="1:18" ht="12.75">
      <c r="A161" s="109"/>
      <c r="B161" s="5" t="s">
        <v>18</v>
      </c>
      <c r="C161" s="8">
        <v>38047</v>
      </c>
      <c r="D161" s="71"/>
      <c r="E161" s="71"/>
      <c r="F161" s="71"/>
      <c r="G161" s="10"/>
      <c r="H161" s="69"/>
      <c r="I161" s="22"/>
      <c r="J161" s="12"/>
      <c r="K161" s="69">
        <f t="shared" si="23"/>
        <v>75</v>
      </c>
      <c r="L161" s="69">
        <f t="shared" si="22"/>
        <v>12.5</v>
      </c>
      <c r="M161" s="69">
        <f t="shared" si="24"/>
        <v>12.5</v>
      </c>
      <c r="N161" s="69">
        <f t="shared" si="25"/>
        <v>12.5</v>
      </c>
      <c r="O161" s="12">
        <v>3</v>
      </c>
      <c r="P161" s="71">
        <v>3</v>
      </c>
      <c r="Q161" s="122">
        <f t="shared" si="21"/>
        <v>125</v>
      </c>
      <c r="R161" s="22"/>
    </row>
    <row r="162" spans="1:18" ht="12.75">
      <c r="A162" s="109"/>
      <c r="B162" s="5" t="s">
        <v>19</v>
      </c>
      <c r="C162" s="8">
        <v>38048</v>
      </c>
      <c r="D162" s="71"/>
      <c r="E162" s="71"/>
      <c r="F162" s="71"/>
      <c r="G162" s="10"/>
      <c r="H162" s="69"/>
      <c r="I162" s="22"/>
      <c r="J162" s="12"/>
      <c r="K162" s="69">
        <f t="shared" si="23"/>
        <v>75</v>
      </c>
      <c r="L162" s="69">
        <f t="shared" si="22"/>
        <v>12.5</v>
      </c>
      <c r="M162" s="69">
        <f t="shared" si="24"/>
        <v>12.5</v>
      </c>
      <c r="N162" s="69">
        <f t="shared" si="25"/>
        <v>12.5</v>
      </c>
      <c r="O162" s="12">
        <v>3</v>
      </c>
      <c r="P162" s="71">
        <v>3</v>
      </c>
      <c r="Q162" s="122">
        <f t="shared" si="21"/>
        <v>125</v>
      </c>
      <c r="R162" s="22"/>
    </row>
    <row r="163" spans="1:18" ht="12.75">
      <c r="A163" s="109"/>
      <c r="B163" s="5" t="s">
        <v>20</v>
      </c>
      <c r="C163" s="8">
        <v>38049</v>
      </c>
      <c r="D163" s="71"/>
      <c r="E163" s="71"/>
      <c r="F163" s="71"/>
      <c r="G163" s="10"/>
      <c r="H163" s="69"/>
      <c r="I163" s="22"/>
      <c r="J163" s="12"/>
      <c r="K163" s="69">
        <f t="shared" si="23"/>
        <v>75</v>
      </c>
      <c r="L163" s="69">
        <f t="shared" si="22"/>
        <v>12.5</v>
      </c>
      <c r="M163" s="69">
        <f t="shared" si="24"/>
        <v>12.5</v>
      </c>
      <c r="N163" s="69">
        <f t="shared" si="25"/>
        <v>12.5</v>
      </c>
      <c r="O163" s="12">
        <v>3</v>
      </c>
      <c r="P163" s="71">
        <v>3</v>
      </c>
      <c r="Q163" s="122">
        <f t="shared" si="21"/>
        <v>125</v>
      </c>
      <c r="R163" s="22"/>
    </row>
    <row r="164" spans="1:18" ht="12.75">
      <c r="A164" s="109"/>
      <c r="B164" s="5" t="s">
        <v>21</v>
      </c>
      <c r="C164" s="8">
        <v>38050</v>
      </c>
      <c r="D164" s="71"/>
      <c r="E164" s="71"/>
      <c r="F164" s="71"/>
      <c r="G164" s="10"/>
      <c r="H164" s="69"/>
      <c r="I164" s="22"/>
      <c r="J164" s="12"/>
      <c r="K164" s="69">
        <f t="shared" si="23"/>
        <v>75</v>
      </c>
      <c r="L164" s="69">
        <f t="shared" si="22"/>
        <v>12.5</v>
      </c>
      <c r="M164" s="69">
        <f t="shared" si="24"/>
        <v>12.5</v>
      </c>
      <c r="N164" s="69">
        <f t="shared" si="25"/>
        <v>12.5</v>
      </c>
      <c r="O164" s="12">
        <v>3</v>
      </c>
      <c r="P164" s="71">
        <v>3</v>
      </c>
      <c r="Q164" s="122">
        <f t="shared" si="21"/>
        <v>125</v>
      </c>
      <c r="R164" s="22"/>
    </row>
    <row r="165" spans="1:18" ht="12.75">
      <c r="A165" s="109"/>
      <c r="B165" s="53" t="s">
        <v>16</v>
      </c>
      <c r="C165" s="6">
        <v>38051</v>
      </c>
      <c r="D165" s="70">
        <f>($D$4*I165)/100</f>
        <v>187.5</v>
      </c>
      <c r="E165" s="70">
        <f>($E$4*I165)/100</f>
        <v>62.5</v>
      </c>
      <c r="F165" s="70">
        <f>($F$4*I165)/100</f>
        <v>31.25</v>
      </c>
      <c r="G165" s="54"/>
      <c r="H165" s="70">
        <v>2</v>
      </c>
      <c r="I165" s="55">
        <f>I25*1.25</f>
        <v>125</v>
      </c>
      <c r="J165" s="54">
        <v>400</v>
      </c>
      <c r="K165" s="70">
        <f t="shared" si="23"/>
        <v>75</v>
      </c>
      <c r="L165" s="70">
        <f t="shared" si="22"/>
        <v>12.5</v>
      </c>
      <c r="M165" s="70">
        <f t="shared" si="24"/>
        <v>12.5</v>
      </c>
      <c r="N165" s="70">
        <f t="shared" si="25"/>
        <v>12.5</v>
      </c>
      <c r="O165" s="54">
        <v>3</v>
      </c>
      <c r="P165" s="70">
        <v>3</v>
      </c>
      <c r="Q165" s="123">
        <f t="shared" si="21"/>
        <v>125</v>
      </c>
      <c r="R165" s="22"/>
    </row>
    <row r="166" spans="1:18" ht="12.75">
      <c r="A166" s="109"/>
      <c r="B166" s="5" t="s">
        <v>6</v>
      </c>
      <c r="C166" s="8">
        <v>38052</v>
      </c>
      <c r="D166" s="71"/>
      <c r="E166" s="71"/>
      <c r="F166" s="71"/>
      <c r="G166" s="10"/>
      <c r="H166" s="69"/>
      <c r="I166" s="22"/>
      <c r="J166" s="12"/>
      <c r="K166" s="69">
        <f t="shared" si="23"/>
        <v>75</v>
      </c>
      <c r="L166" s="69">
        <f t="shared" si="22"/>
        <v>12.5</v>
      </c>
      <c r="M166" s="69">
        <f t="shared" si="24"/>
        <v>12.5</v>
      </c>
      <c r="N166" s="69">
        <f t="shared" si="25"/>
        <v>12.5</v>
      </c>
      <c r="O166" s="12">
        <v>3</v>
      </c>
      <c r="P166" s="71">
        <v>3</v>
      </c>
      <c r="Q166" s="122">
        <f t="shared" si="21"/>
        <v>125</v>
      </c>
      <c r="R166" s="22"/>
    </row>
    <row r="167" spans="1:18" ht="12.75">
      <c r="A167" s="109"/>
      <c r="B167" s="5" t="s">
        <v>17</v>
      </c>
      <c r="C167" s="8">
        <v>38053</v>
      </c>
      <c r="D167" s="71"/>
      <c r="E167" s="71"/>
      <c r="F167" s="71"/>
      <c r="G167" s="10"/>
      <c r="H167" s="69"/>
      <c r="I167" s="23"/>
      <c r="J167" s="12"/>
      <c r="K167" s="69">
        <f t="shared" si="23"/>
        <v>75</v>
      </c>
      <c r="L167" s="69">
        <f t="shared" si="22"/>
        <v>12.5</v>
      </c>
      <c r="M167" s="69">
        <f t="shared" si="24"/>
        <v>12.5</v>
      </c>
      <c r="N167" s="69">
        <f t="shared" si="25"/>
        <v>12.5</v>
      </c>
      <c r="O167" s="12">
        <v>3</v>
      </c>
      <c r="P167" s="71">
        <v>3</v>
      </c>
      <c r="Q167" s="122">
        <f t="shared" si="21"/>
        <v>125</v>
      </c>
      <c r="R167" s="22"/>
    </row>
    <row r="168" spans="1:18" ht="12.75">
      <c r="A168" s="109"/>
      <c r="B168" s="5" t="s">
        <v>18</v>
      </c>
      <c r="C168" s="8">
        <v>38054</v>
      </c>
      <c r="D168" s="71"/>
      <c r="E168" s="71"/>
      <c r="F168" s="71"/>
      <c r="G168" s="12"/>
      <c r="H168" s="69"/>
      <c r="I168" s="23"/>
      <c r="J168" s="12"/>
      <c r="K168" s="69">
        <f t="shared" si="23"/>
        <v>75</v>
      </c>
      <c r="L168" s="69">
        <f t="shared" si="22"/>
        <v>12.5</v>
      </c>
      <c r="M168" s="69">
        <f t="shared" si="24"/>
        <v>12.5</v>
      </c>
      <c r="N168" s="69">
        <f t="shared" si="25"/>
        <v>12.5</v>
      </c>
      <c r="O168" s="12">
        <v>3</v>
      </c>
      <c r="P168" s="71">
        <v>3</v>
      </c>
      <c r="Q168" s="122">
        <f t="shared" si="21"/>
        <v>125</v>
      </c>
      <c r="R168" s="22"/>
    </row>
    <row r="169" spans="1:18" ht="12.75">
      <c r="A169" s="109"/>
      <c r="B169" s="5" t="s">
        <v>19</v>
      </c>
      <c r="C169" s="8">
        <v>38055</v>
      </c>
      <c r="D169" s="71"/>
      <c r="E169" s="71"/>
      <c r="F169" s="71"/>
      <c r="G169" s="12"/>
      <c r="H169" s="69"/>
      <c r="I169" s="23"/>
      <c r="J169" s="12"/>
      <c r="K169" s="69">
        <f t="shared" si="23"/>
        <v>75</v>
      </c>
      <c r="L169" s="69">
        <f t="shared" si="22"/>
        <v>12.5</v>
      </c>
      <c r="M169" s="69">
        <f t="shared" si="24"/>
        <v>12.5</v>
      </c>
      <c r="N169" s="69">
        <f t="shared" si="25"/>
        <v>12.5</v>
      </c>
      <c r="O169" s="12">
        <v>3</v>
      </c>
      <c r="P169" s="71">
        <v>3</v>
      </c>
      <c r="Q169" s="122">
        <f t="shared" si="21"/>
        <v>125</v>
      </c>
      <c r="R169" s="22"/>
    </row>
    <row r="170" spans="1:18" ht="12.75">
      <c r="A170" s="109"/>
      <c r="B170" s="5" t="s">
        <v>20</v>
      </c>
      <c r="C170" s="8">
        <v>38056</v>
      </c>
      <c r="D170" s="71"/>
      <c r="E170" s="71"/>
      <c r="F170" s="71"/>
      <c r="G170" s="12"/>
      <c r="H170" s="69"/>
      <c r="I170" s="23"/>
      <c r="J170" s="12"/>
      <c r="K170" s="69">
        <f t="shared" si="23"/>
        <v>75</v>
      </c>
      <c r="L170" s="69">
        <f t="shared" si="22"/>
        <v>12.5</v>
      </c>
      <c r="M170" s="69">
        <f t="shared" si="24"/>
        <v>12.5</v>
      </c>
      <c r="N170" s="69">
        <f t="shared" si="25"/>
        <v>12.5</v>
      </c>
      <c r="O170" s="12">
        <v>3</v>
      </c>
      <c r="P170" s="71">
        <v>3</v>
      </c>
      <c r="Q170" s="122">
        <f t="shared" si="21"/>
        <v>125</v>
      </c>
      <c r="R170" s="22"/>
    </row>
    <row r="171" spans="1:18" ht="12.75">
      <c r="A171" s="109"/>
      <c r="B171" s="5" t="s">
        <v>21</v>
      </c>
      <c r="C171" s="8">
        <v>38057</v>
      </c>
      <c r="D171" s="71"/>
      <c r="E171" s="71"/>
      <c r="F171" s="71"/>
      <c r="G171" s="12"/>
      <c r="H171" s="69"/>
      <c r="I171" s="16"/>
      <c r="J171" s="12"/>
      <c r="K171" s="69">
        <f t="shared" si="23"/>
        <v>75</v>
      </c>
      <c r="L171" s="69">
        <f t="shared" si="22"/>
        <v>12.5</v>
      </c>
      <c r="M171" s="69">
        <f t="shared" si="24"/>
        <v>12.5</v>
      </c>
      <c r="N171" s="69">
        <f t="shared" si="25"/>
        <v>12.5</v>
      </c>
      <c r="O171" s="12">
        <v>3</v>
      </c>
      <c r="P171" s="71">
        <v>3</v>
      </c>
      <c r="Q171" s="122">
        <f t="shared" si="21"/>
        <v>125</v>
      </c>
      <c r="R171" s="22"/>
    </row>
    <row r="172" spans="1:18" ht="12.75">
      <c r="A172" s="109"/>
      <c r="B172" s="9" t="s">
        <v>16</v>
      </c>
      <c r="C172" s="7">
        <v>38058</v>
      </c>
      <c r="D172" s="68">
        <f>($D$4*I172)/100</f>
        <v>195</v>
      </c>
      <c r="E172" s="68">
        <f>($E$4*I172)/100</f>
        <v>65</v>
      </c>
      <c r="F172" s="68">
        <f>($F$4*I172)/100</f>
        <v>32.5</v>
      </c>
      <c r="G172" s="11"/>
      <c r="H172" s="68">
        <v>2</v>
      </c>
      <c r="I172" s="15">
        <f>I4*1.3</f>
        <v>130</v>
      </c>
      <c r="J172" s="11">
        <v>400</v>
      </c>
      <c r="K172" s="68">
        <f t="shared" si="23"/>
        <v>78</v>
      </c>
      <c r="L172" s="68">
        <f>($L$4*Q172)/100</f>
        <v>13</v>
      </c>
      <c r="M172" s="68">
        <f t="shared" si="24"/>
        <v>13</v>
      </c>
      <c r="N172" s="68">
        <f t="shared" si="25"/>
        <v>13</v>
      </c>
      <c r="O172" s="83">
        <v>3</v>
      </c>
      <c r="P172" s="68">
        <v>3</v>
      </c>
      <c r="Q172" s="119">
        <f aca="true" t="shared" si="26" ref="Q172:Q199">Q4*1.3</f>
        <v>130</v>
      </c>
      <c r="R172" s="131"/>
    </row>
    <row r="173" spans="1:18" ht="12.75">
      <c r="A173" s="109"/>
      <c r="B173" s="5" t="s">
        <v>6</v>
      </c>
      <c r="C173" s="8">
        <v>38059</v>
      </c>
      <c r="D173" s="71"/>
      <c r="E173" s="71"/>
      <c r="F173" s="71"/>
      <c r="G173" s="10"/>
      <c r="H173" s="69"/>
      <c r="I173" s="23"/>
      <c r="J173" s="10"/>
      <c r="K173" s="69">
        <f t="shared" si="23"/>
        <v>78</v>
      </c>
      <c r="L173" s="69">
        <f aca="true" t="shared" si="27" ref="L173:L199">($L$5*Q173)/100</f>
        <v>13</v>
      </c>
      <c r="M173" s="69">
        <f t="shared" si="24"/>
        <v>13</v>
      </c>
      <c r="N173" s="69">
        <f t="shared" si="25"/>
        <v>13</v>
      </c>
      <c r="O173" s="10">
        <v>3</v>
      </c>
      <c r="P173" s="71">
        <v>3</v>
      </c>
      <c r="Q173" s="122">
        <f t="shared" si="26"/>
        <v>130</v>
      </c>
      <c r="R173" s="22"/>
    </row>
    <row r="174" spans="1:18" ht="12.75">
      <c r="A174" s="109"/>
      <c r="B174" s="5" t="s">
        <v>17</v>
      </c>
      <c r="C174" s="8">
        <v>38060</v>
      </c>
      <c r="D174" s="71"/>
      <c r="E174" s="71"/>
      <c r="F174" s="71"/>
      <c r="G174" s="10"/>
      <c r="H174" s="69"/>
      <c r="I174" s="23"/>
      <c r="J174" s="10"/>
      <c r="K174" s="69">
        <f t="shared" si="23"/>
        <v>78</v>
      </c>
      <c r="L174" s="69">
        <f t="shared" si="27"/>
        <v>13</v>
      </c>
      <c r="M174" s="69">
        <f t="shared" si="24"/>
        <v>13</v>
      </c>
      <c r="N174" s="69">
        <f t="shared" si="25"/>
        <v>13</v>
      </c>
      <c r="O174" s="10">
        <v>3</v>
      </c>
      <c r="P174" s="71">
        <v>3</v>
      </c>
      <c r="Q174" s="122">
        <f t="shared" si="26"/>
        <v>130</v>
      </c>
      <c r="R174" s="22"/>
    </row>
    <row r="175" spans="1:18" ht="12.75">
      <c r="A175" s="109"/>
      <c r="B175" s="5" t="s">
        <v>18</v>
      </c>
      <c r="C175" s="8">
        <v>38061</v>
      </c>
      <c r="D175" s="71"/>
      <c r="E175" s="71"/>
      <c r="F175" s="71"/>
      <c r="G175" s="10"/>
      <c r="H175" s="69"/>
      <c r="I175" s="22"/>
      <c r="J175" s="10"/>
      <c r="K175" s="69">
        <f t="shared" si="23"/>
        <v>78</v>
      </c>
      <c r="L175" s="69">
        <f t="shared" si="27"/>
        <v>13</v>
      </c>
      <c r="M175" s="69">
        <f t="shared" si="24"/>
        <v>13</v>
      </c>
      <c r="N175" s="69">
        <f t="shared" si="25"/>
        <v>13</v>
      </c>
      <c r="O175" s="10">
        <v>3</v>
      </c>
      <c r="P175" s="71">
        <v>3</v>
      </c>
      <c r="Q175" s="122">
        <f t="shared" si="26"/>
        <v>130</v>
      </c>
      <c r="R175" s="22"/>
    </row>
    <row r="176" spans="1:18" ht="12.75">
      <c r="A176" s="109"/>
      <c r="B176" s="5" t="s">
        <v>19</v>
      </c>
      <c r="C176" s="8">
        <v>38062</v>
      </c>
      <c r="D176" s="71"/>
      <c r="E176" s="71"/>
      <c r="F176" s="71"/>
      <c r="G176" s="10"/>
      <c r="H176" s="69"/>
      <c r="I176" s="22"/>
      <c r="J176" s="10"/>
      <c r="K176" s="69">
        <f t="shared" si="23"/>
        <v>78</v>
      </c>
      <c r="L176" s="69">
        <f t="shared" si="27"/>
        <v>13</v>
      </c>
      <c r="M176" s="69">
        <f t="shared" si="24"/>
        <v>13</v>
      </c>
      <c r="N176" s="69">
        <f t="shared" si="25"/>
        <v>13</v>
      </c>
      <c r="O176" s="10">
        <v>3</v>
      </c>
      <c r="P176" s="71">
        <v>3</v>
      </c>
      <c r="Q176" s="122">
        <f t="shared" si="26"/>
        <v>130</v>
      </c>
      <c r="R176" s="22"/>
    </row>
    <row r="177" spans="1:18" ht="12.75">
      <c r="A177" s="109"/>
      <c r="B177" s="5" t="s">
        <v>20</v>
      </c>
      <c r="C177" s="8">
        <v>38063</v>
      </c>
      <c r="D177" s="71"/>
      <c r="E177" s="71"/>
      <c r="F177" s="71"/>
      <c r="G177" s="10"/>
      <c r="H177" s="69"/>
      <c r="I177" s="22"/>
      <c r="J177" s="10"/>
      <c r="K177" s="69">
        <f t="shared" si="23"/>
        <v>78</v>
      </c>
      <c r="L177" s="69">
        <f t="shared" si="27"/>
        <v>13</v>
      </c>
      <c r="M177" s="69">
        <f t="shared" si="24"/>
        <v>13</v>
      </c>
      <c r="N177" s="69">
        <f t="shared" si="25"/>
        <v>13</v>
      </c>
      <c r="O177" s="10">
        <v>3</v>
      </c>
      <c r="P177" s="71">
        <v>3</v>
      </c>
      <c r="Q177" s="122">
        <f t="shared" si="26"/>
        <v>130</v>
      </c>
      <c r="R177" s="22"/>
    </row>
    <row r="178" spans="1:18" ht="12.75">
      <c r="A178" s="109"/>
      <c r="B178" s="5" t="s">
        <v>21</v>
      </c>
      <c r="C178" s="8">
        <v>38064</v>
      </c>
      <c r="D178" s="71"/>
      <c r="E178" s="71"/>
      <c r="F178" s="71"/>
      <c r="G178" s="10"/>
      <c r="H178" s="69"/>
      <c r="I178" s="22"/>
      <c r="J178" s="10"/>
      <c r="K178" s="69">
        <f t="shared" si="23"/>
        <v>78</v>
      </c>
      <c r="L178" s="69">
        <f t="shared" si="27"/>
        <v>13</v>
      </c>
      <c r="M178" s="69">
        <f t="shared" si="24"/>
        <v>13</v>
      </c>
      <c r="N178" s="69">
        <f t="shared" si="25"/>
        <v>13</v>
      </c>
      <c r="O178" s="10">
        <v>3</v>
      </c>
      <c r="P178" s="71">
        <v>3</v>
      </c>
      <c r="Q178" s="122">
        <f t="shared" si="26"/>
        <v>130</v>
      </c>
      <c r="R178" s="22"/>
    </row>
    <row r="179" spans="1:18" ht="12.75">
      <c r="A179" s="109"/>
      <c r="B179" s="53" t="s">
        <v>16</v>
      </c>
      <c r="C179" s="6">
        <v>38065</v>
      </c>
      <c r="D179" s="70">
        <f>($D$4*I179)/100</f>
        <v>195</v>
      </c>
      <c r="E179" s="70">
        <f>($E$4*I179)/100</f>
        <v>65</v>
      </c>
      <c r="F179" s="70">
        <f>($F$4*I179)/100</f>
        <v>32.5</v>
      </c>
      <c r="G179" s="54"/>
      <c r="H179" s="70">
        <v>2</v>
      </c>
      <c r="I179" s="55">
        <f>I11*1.3</f>
        <v>130</v>
      </c>
      <c r="J179" s="54">
        <v>400</v>
      </c>
      <c r="K179" s="70">
        <f t="shared" si="23"/>
        <v>78</v>
      </c>
      <c r="L179" s="70">
        <f t="shared" si="27"/>
        <v>13</v>
      </c>
      <c r="M179" s="70">
        <f t="shared" si="24"/>
        <v>13</v>
      </c>
      <c r="N179" s="70">
        <f t="shared" si="25"/>
        <v>13</v>
      </c>
      <c r="O179" s="54">
        <v>3</v>
      </c>
      <c r="P179" s="70">
        <v>3</v>
      </c>
      <c r="Q179" s="123">
        <f t="shared" si="26"/>
        <v>130</v>
      </c>
      <c r="R179" s="22"/>
    </row>
    <row r="180" spans="1:18" ht="12.75">
      <c r="A180" s="109"/>
      <c r="B180" s="5" t="s">
        <v>6</v>
      </c>
      <c r="C180" s="8">
        <v>38066</v>
      </c>
      <c r="D180" s="71"/>
      <c r="E180" s="71"/>
      <c r="F180" s="71"/>
      <c r="G180" s="10"/>
      <c r="H180" s="69"/>
      <c r="I180" s="22"/>
      <c r="J180" s="12"/>
      <c r="K180" s="69">
        <f t="shared" si="23"/>
        <v>78</v>
      </c>
      <c r="L180" s="69">
        <f t="shared" si="27"/>
        <v>13</v>
      </c>
      <c r="M180" s="69">
        <f t="shared" si="24"/>
        <v>13</v>
      </c>
      <c r="N180" s="69">
        <f t="shared" si="25"/>
        <v>13</v>
      </c>
      <c r="O180" s="12">
        <v>3</v>
      </c>
      <c r="P180" s="71">
        <v>3</v>
      </c>
      <c r="Q180" s="122">
        <f t="shared" si="26"/>
        <v>130</v>
      </c>
      <c r="R180" s="22"/>
    </row>
    <row r="181" spans="1:18" ht="12.75">
      <c r="A181" s="109"/>
      <c r="B181" s="5" t="s">
        <v>17</v>
      </c>
      <c r="C181" s="8">
        <v>38067</v>
      </c>
      <c r="D181" s="71"/>
      <c r="E181" s="71"/>
      <c r="F181" s="71"/>
      <c r="G181" s="10"/>
      <c r="H181" s="69"/>
      <c r="I181" s="22"/>
      <c r="J181" s="12"/>
      <c r="K181" s="69">
        <f t="shared" si="23"/>
        <v>78</v>
      </c>
      <c r="L181" s="69">
        <f t="shared" si="27"/>
        <v>13</v>
      </c>
      <c r="M181" s="69">
        <f t="shared" si="24"/>
        <v>13</v>
      </c>
      <c r="N181" s="69">
        <f t="shared" si="25"/>
        <v>13</v>
      </c>
      <c r="O181" s="12">
        <v>3</v>
      </c>
      <c r="P181" s="71">
        <v>3</v>
      </c>
      <c r="Q181" s="122">
        <f t="shared" si="26"/>
        <v>130</v>
      </c>
      <c r="R181" s="22"/>
    </row>
    <row r="182" spans="1:18" ht="12.75">
      <c r="A182" s="109"/>
      <c r="B182" s="5" t="s">
        <v>18</v>
      </c>
      <c r="C182" s="8">
        <v>38068</v>
      </c>
      <c r="D182" s="71"/>
      <c r="E182" s="71"/>
      <c r="F182" s="71"/>
      <c r="G182" s="10"/>
      <c r="H182" s="69"/>
      <c r="I182" s="22"/>
      <c r="J182" s="12"/>
      <c r="K182" s="69">
        <f t="shared" si="23"/>
        <v>78</v>
      </c>
      <c r="L182" s="69">
        <f t="shared" si="27"/>
        <v>13</v>
      </c>
      <c r="M182" s="69">
        <f t="shared" si="24"/>
        <v>13</v>
      </c>
      <c r="N182" s="69">
        <f t="shared" si="25"/>
        <v>13</v>
      </c>
      <c r="O182" s="12">
        <v>3</v>
      </c>
      <c r="P182" s="71">
        <v>3</v>
      </c>
      <c r="Q182" s="122">
        <f t="shared" si="26"/>
        <v>130</v>
      </c>
      <c r="R182" s="22"/>
    </row>
    <row r="183" spans="1:18" ht="12.75">
      <c r="A183" s="109"/>
      <c r="B183" s="5" t="s">
        <v>19</v>
      </c>
      <c r="C183" s="8">
        <v>38069</v>
      </c>
      <c r="D183" s="71"/>
      <c r="E183" s="71"/>
      <c r="F183" s="71"/>
      <c r="G183" s="10"/>
      <c r="H183" s="69"/>
      <c r="I183" s="22"/>
      <c r="J183" s="12"/>
      <c r="K183" s="69">
        <f t="shared" si="23"/>
        <v>78</v>
      </c>
      <c r="L183" s="69">
        <f t="shared" si="27"/>
        <v>13</v>
      </c>
      <c r="M183" s="69">
        <f t="shared" si="24"/>
        <v>13</v>
      </c>
      <c r="N183" s="69">
        <f t="shared" si="25"/>
        <v>13</v>
      </c>
      <c r="O183" s="12">
        <v>3</v>
      </c>
      <c r="P183" s="71">
        <v>3</v>
      </c>
      <c r="Q183" s="122">
        <f t="shared" si="26"/>
        <v>130</v>
      </c>
      <c r="R183" s="22"/>
    </row>
    <row r="184" spans="1:18" ht="12.75">
      <c r="A184" s="109"/>
      <c r="B184" s="5" t="s">
        <v>20</v>
      </c>
      <c r="C184" s="8">
        <v>38070</v>
      </c>
      <c r="D184" s="71"/>
      <c r="E184" s="71"/>
      <c r="F184" s="71"/>
      <c r="G184" s="10"/>
      <c r="H184" s="69"/>
      <c r="I184" s="22"/>
      <c r="J184" s="12"/>
      <c r="K184" s="69">
        <f t="shared" si="23"/>
        <v>78</v>
      </c>
      <c r="L184" s="69">
        <f t="shared" si="27"/>
        <v>13</v>
      </c>
      <c r="M184" s="69">
        <f t="shared" si="24"/>
        <v>13</v>
      </c>
      <c r="N184" s="69">
        <f t="shared" si="25"/>
        <v>13</v>
      </c>
      <c r="O184" s="12">
        <v>3</v>
      </c>
      <c r="P184" s="71">
        <v>3</v>
      </c>
      <c r="Q184" s="122">
        <f t="shared" si="26"/>
        <v>130</v>
      </c>
      <c r="R184" s="22"/>
    </row>
    <row r="185" spans="1:18" ht="12.75">
      <c r="A185" s="109"/>
      <c r="B185" s="5" t="s">
        <v>21</v>
      </c>
      <c r="C185" s="8">
        <v>38071</v>
      </c>
      <c r="D185" s="71"/>
      <c r="E185" s="71"/>
      <c r="F185" s="71"/>
      <c r="G185" s="10"/>
      <c r="H185" s="69"/>
      <c r="I185" s="22"/>
      <c r="J185" s="12"/>
      <c r="K185" s="69">
        <f t="shared" si="23"/>
        <v>78</v>
      </c>
      <c r="L185" s="69">
        <f t="shared" si="27"/>
        <v>13</v>
      </c>
      <c r="M185" s="69">
        <f t="shared" si="24"/>
        <v>13</v>
      </c>
      <c r="N185" s="69">
        <f t="shared" si="25"/>
        <v>13</v>
      </c>
      <c r="O185" s="12">
        <v>3</v>
      </c>
      <c r="P185" s="71">
        <v>3</v>
      </c>
      <c r="Q185" s="122">
        <f t="shared" si="26"/>
        <v>130</v>
      </c>
      <c r="R185" s="22"/>
    </row>
    <row r="186" spans="1:18" ht="12.75">
      <c r="A186" s="109"/>
      <c r="B186" s="53" t="s">
        <v>16</v>
      </c>
      <c r="C186" s="6">
        <v>38072</v>
      </c>
      <c r="D186" s="70">
        <f>($D$4*I186)/100</f>
        <v>195</v>
      </c>
      <c r="E186" s="70">
        <f>($E$4*I186)/100</f>
        <v>65</v>
      </c>
      <c r="F186" s="70">
        <f>($F$4*I186)/100</f>
        <v>32.5</v>
      </c>
      <c r="G186" s="54"/>
      <c r="H186" s="70">
        <v>2</v>
      </c>
      <c r="I186" s="55">
        <f>I18*1.3</f>
        <v>130</v>
      </c>
      <c r="J186" s="54">
        <v>400</v>
      </c>
      <c r="K186" s="70">
        <f t="shared" si="23"/>
        <v>78</v>
      </c>
      <c r="L186" s="70">
        <f t="shared" si="27"/>
        <v>13</v>
      </c>
      <c r="M186" s="70">
        <f t="shared" si="24"/>
        <v>13</v>
      </c>
      <c r="N186" s="70">
        <f t="shared" si="25"/>
        <v>13</v>
      </c>
      <c r="O186" s="54">
        <v>3</v>
      </c>
      <c r="P186" s="70">
        <v>3</v>
      </c>
      <c r="Q186" s="123">
        <f t="shared" si="26"/>
        <v>130</v>
      </c>
      <c r="R186" s="22"/>
    </row>
    <row r="187" spans="1:18" ht="12.75">
      <c r="A187" s="109"/>
      <c r="B187" s="5" t="s">
        <v>6</v>
      </c>
      <c r="C187" s="8">
        <v>38073</v>
      </c>
      <c r="D187" s="71"/>
      <c r="E187" s="71"/>
      <c r="F187" s="71"/>
      <c r="G187" s="10"/>
      <c r="H187" s="69"/>
      <c r="I187" s="22"/>
      <c r="J187" s="12"/>
      <c r="K187" s="69">
        <f t="shared" si="23"/>
        <v>78</v>
      </c>
      <c r="L187" s="69">
        <f t="shared" si="27"/>
        <v>13</v>
      </c>
      <c r="M187" s="69">
        <f t="shared" si="24"/>
        <v>13</v>
      </c>
      <c r="N187" s="69">
        <f t="shared" si="25"/>
        <v>13</v>
      </c>
      <c r="O187" s="12">
        <v>3</v>
      </c>
      <c r="P187" s="71">
        <v>3</v>
      </c>
      <c r="Q187" s="122">
        <f t="shared" si="26"/>
        <v>130</v>
      </c>
      <c r="R187" s="22"/>
    </row>
    <row r="188" spans="1:18" ht="12.75">
      <c r="A188" s="109"/>
      <c r="B188" s="5" t="s">
        <v>17</v>
      </c>
      <c r="C188" s="8">
        <v>38074</v>
      </c>
      <c r="D188" s="71"/>
      <c r="E188" s="71"/>
      <c r="F188" s="71"/>
      <c r="G188" s="10"/>
      <c r="H188" s="69"/>
      <c r="I188" s="22"/>
      <c r="J188" s="12"/>
      <c r="K188" s="69">
        <f t="shared" si="23"/>
        <v>78</v>
      </c>
      <c r="L188" s="69">
        <f t="shared" si="27"/>
        <v>13</v>
      </c>
      <c r="M188" s="69">
        <f t="shared" si="24"/>
        <v>13</v>
      </c>
      <c r="N188" s="69">
        <f t="shared" si="25"/>
        <v>13</v>
      </c>
      <c r="O188" s="12">
        <v>3</v>
      </c>
      <c r="P188" s="71">
        <v>3</v>
      </c>
      <c r="Q188" s="122">
        <f t="shared" si="26"/>
        <v>130</v>
      </c>
      <c r="R188" s="22"/>
    </row>
    <row r="189" spans="1:18" ht="12.75">
      <c r="A189" s="109"/>
      <c r="B189" s="5" t="s">
        <v>18</v>
      </c>
      <c r="C189" s="8">
        <v>38075</v>
      </c>
      <c r="D189" s="71"/>
      <c r="E189" s="71"/>
      <c r="F189" s="71"/>
      <c r="G189" s="10"/>
      <c r="H189" s="69"/>
      <c r="I189" s="22"/>
      <c r="J189" s="12"/>
      <c r="K189" s="69">
        <f t="shared" si="23"/>
        <v>78</v>
      </c>
      <c r="L189" s="69">
        <f t="shared" si="27"/>
        <v>13</v>
      </c>
      <c r="M189" s="69">
        <f t="shared" si="24"/>
        <v>13</v>
      </c>
      <c r="N189" s="69">
        <f t="shared" si="25"/>
        <v>13</v>
      </c>
      <c r="O189" s="12">
        <v>3</v>
      </c>
      <c r="P189" s="71">
        <v>3</v>
      </c>
      <c r="Q189" s="122">
        <f t="shared" si="26"/>
        <v>130</v>
      </c>
      <c r="R189" s="22"/>
    </row>
    <row r="190" spans="1:18" ht="12.75">
      <c r="A190" s="109"/>
      <c r="B190" s="5" t="s">
        <v>19</v>
      </c>
      <c r="C190" s="8">
        <v>38076</v>
      </c>
      <c r="D190" s="71"/>
      <c r="E190" s="71"/>
      <c r="F190" s="71"/>
      <c r="G190" s="10"/>
      <c r="H190" s="69"/>
      <c r="I190" s="22"/>
      <c r="J190" s="12"/>
      <c r="K190" s="69">
        <f t="shared" si="23"/>
        <v>78</v>
      </c>
      <c r="L190" s="69">
        <f t="shared" si="27"/>
        <v>13</v>
      </c>
      <c r="M190" s="69">
        <f t="shared" si="24"/>
        <v>13</v>
      </c>
      <c r="N190" s="69">
        <f t="shared" si="25"/>
        <v>13</v>
      </c>
      <c r="O190" s="12">
        <v>3</v>
      </c>
      <c r="P190" s="71">
        <v>3</v>
      </c>
      <c r="Q190" s="122">
        <f t="shared" si="26"/>
        <v>130</v>
      </c>
      <c r="R190" s="22"/>
    </row>
    <row r="191" spans="1:18" ht="12.75">
      <c r="A191" s="109"/>
      <c r="B191" s="5" t="s">
        <v>20</v>
      </c>
      <c r="C191" s="8">
        <v>38077</v>
      </c>
      <c r="D191" s="71"/>
      <c r="E191" s="71"/>
      <c r="F191" s="71"/>
      <c r="G191" s="10"/>
      <c r="H191" s="69"/>
      <c r="I191" s="22"/>
      <c r="J191" s="12"/>
      <c r="K191" s="69">
        <f t="shared" si="23"/>
        <v>78</v>
      </c>
      <c r="L191" s="69">
        <f t="shared" si="27"/>
        <v>13</v>
      </c>
      <c r="M191" s="69">
        <f t="shared" si="24"/>
        <v>13</v>
      </c>
      <c r="N191" s="69">
        <f t="shared" si="25"/>
        <v>13</v>
      </c>
      <c r="O191" s="12">
        <v>3</v>
      </c>
      <c r="P191" s="71">
        <v>3</v>
      </c>
      <c r="Q191" s="122">
        <f t="shared" si="26"/>
        <v>130</v>
      </c>
      <c r="R191" s="22"/>
    </row>
    <row r="192" spans="1:18" ht="12.75">
      <c r="A192" s="109"/>
      <c r="B192" s="5" t="s">
        <v>21</v>
      </c>
      <c r="C192" s="8">
        <v>38078</v>
      </c>
      <c r="D192" s="71"/>
      <c r="E192" s="71"/>
      <c r="F192" s="71"/>
      <c r="G192" s="10"/>
      <c r="H192" s="69"/>
      <c r="I192" s="22"/>
      <c r="J192" s="12"/>
      <c r="K192" s="69">
        <f t="shared" si="23"/>
        <v>78</v>
      </c>
      <c r="L192" s="69">
        <f t="shared" si="27"/>
        <v>13</v>
      </c>
      <c r="M192" s="69">
        <f t="shared" si="24"/>
        <v>13</v>
      </c>
      <c r="N192" s="69">
        <f t="shared" si="25"/>
        <v>13</v>
      </c>
      <c r="O192" s="12">
        <v>3</v>
      </c>
      <c r="P192" s="71">
        <v>3</v>
      </c>
      <c r="Q192" s="122">
        <f t="shared" si="26"/>
        <v>130</v>
      </c>
      <c r="R192" s="22"/>
    </row>
    <row r="193" spans="1:18" ht="12.75">
      <c r="A193" s="109"/>
      <c r="B193" s="53" t="s">
        <v>16</v>
      </c>
      <c r="C193" s="6">
        <v>38079</v>
      </c>
      <c r="D193" s="70">
        <f>($D$4*I193)/100</f>
        <v>195</v>
      </c>
      <c r="E193" s="70">
        <f>($E$4*I193)/100</f>
        <v>65</v>
      </c>
      <c r="F193" s="70">
        <f>($F$4*I193)/100</f>
        <v>32.5</v>
      </c>
      <c r="G193" s="54"/>
      <c r="H193" s="70">
        <v>2</v>
      </c>
      <c r="I193" s="55">
        <f>I25*1.3</f>
        <v>130</v>
      </c>
      <c r="J193" s="54">
        <v>400</v>
      </c>
      <c r="K193" s="70">
        <f t="shared" si="23"/>
        <v>78</v>
      </c>
      <c r="L193" s="70">
        <f t="shared" si="27"/>
        <v>13</v>
      </c>
      <c r="M193" s="70">
        <f t="shared" si="24"/>
        <v>13</v>
      </c>
      <c r="N193" s="70">
        <f t="shared" si="25"/>
        <v>13</v>
      </c>
      <c r="O193" s="54">
        <v>3</v>
      </c>
      <c r="P193" s="70">
        <v>3</v>
      </c>
      <c r="Q193" s="123">
        <f t="shared" si="26"/>
        <v>130</v>
      </c>
      <c r="R193" s="22"/>
    </row>
    <row r="194" spans="1:18" ht="12.75">
      <c r="A194" s="109"/>
      <c r="B194" s="5" t="s">
        <v>6</v>
      </c>
      <c r="C194" s="8">
        <v>38080</v>
      </c>
      <c r="D194" s="71"/>
      <c r="E194" s="71"/>
      <c r="F194" s="71"/>
      <c r="G194" s="10"/>
      <c r="H194" s="69"/>
      <c r="I194" s="22"/>
      <c r="J194" s="12"/>
      <c r="K194" s="69">
        <f t="shared" si="23"/>
        <v>78</v>
      </c>
      <c r="L194" s="69">
        <f t="shared" si="27"/>
        <v>13</v>
      </c>
      <c r="M194" s="69">
        <f t="shared" si="24"/>
        <v>13</v>
      </c>
      <c r="N194" s="69">
        <f t="shared" si="25"/>
        <v>13</v>
      </c>
      <c r="O194" s="12">
        <v>3</v>
      </c>
      <c r="P194" s="71">
        <v>3</v>
      </c>
      <c r="Q194" s="122">
        <f t="shared" si="26"/>
        <v>130</v>
      </c>
      <c r="R194" s="22"/>
    </row>
    <row r="195" spans="1:18" ht="12.75">
      <c r="A195" s="109"/>
      <c r="B195" s="5" t="s">
        <v>17</v>
      </c>
      <c r="C195" s="8">
        <v>38081</v>
      </c>
      <c r="D195" s="71"/>
      <c r="E195" s="71"/>
      <c r="F195" s="71"/>
      <c r="G195" s="10"/>
      <c r="H195" s="69"/>
      <c r="I195" s="22"/>
      <c r="J195" s="12"/>
      <c r="K195" s="69">
        <f t="shared" si="23"/>
        <v>78</v>
      </c>
      <c r="L195" s="69">
        <f t="shared" si="27"/>
        <v>13</v>
      </c>
      <c r="M195" s="69">
        <f t="shared" si="24"/>
        <v>13</v>
      </c>
      <c r="N195" s="69">
        <f t="shared" si="25"/>
        <v>13</v>
      </c>
      <c r="O195" s="12">
        <v>3</v>
      </c>
      <c r="P195" s="71">
        <v>3</v>
      </c>
      <c r="Q195" s="122">
        <f t="shared" si="26"/>
        <v>130</v>
      </c>
      <c r="R195" s="22"/>
    </row>
    <row r="196" spans="1:18" ht="12.75">
      <c r="A196" s="109"/>
      <c r="B196" s="5" t="s">
        <v>18</v>
      </c>
      <c r="C196" s="8">
        <v>38082</v>
      </c>
      <c r="D196" s="71"/>
      <c r="E196" s="71"/>
      <c r="F196" s="71"/>
      <c r="G196" s="12"/>
      <c r="H196" s="69"/>
      <c r="I196" s="23"/>
      <c r="J196" s="12"/>
      <c r="K196" s="69">
        <f t="shared" si="23"/>
        <v>78</v>
      </c>
      <c r="L196" s="69">
        <f t="shared" si="27"/>
        <v>13</v>
      </c>
      <c r="M196" s="69">
        <f t="shared" si="24"/>
        <v>13</v>
      </c>
      <c r="N196" s="69">
        <f t="shared" si="25"/>
        <v>13</v>
      </c>
      <c r="O196" s="12">
        <v>3</v>
      </c>
      <c r="P196" s="71">
        <v>3</v>
      </c>
      <c r="Q196" s="122">
        <f t="shared" si="26"/>
        <v>130</v>
      </c>
      <c r="R196" s="22"/>
    </row>
    <row r="197" spans="1:18" ht="12.75">
      <c r="A197" s="109"/>
      <c r="B197" s="5" t="s">
        <v>19</v>
      </c>
      <c r="C197" s="8">
        <v>38083</v>
      </c>
      <c r="D197" s="71"/>
      <c r="E197" s="71"/>
      <c r="F197" s="71"/>
      <c r="G197" s="12"/>
      <c r="H197" s="69"/>
      <c r="I197" s="23"/>
      <c r="J197" s="12"/>
      <c r="K197" s="69">
        <f t="shared" si="23"/>
        <v>78</v>
      </c>
      <c r="L197" s="69">
        <f t="shared" si="27"/>
        <v>13</v>
      </c>
      <c r="M197" s="69">
        <f t="shared" si="24"/>
        <v>13</v>
      </c>
      <c r="N197" s="69">
        <f t="shared" si="25"/>
        <v>13</v>
      </c>
      <c r="O197" s="12">
        <v>3</v>
      </c>
      <c r="P197" s="71">
        <v>3</v>
      </c>
      <c r="Q197" s="122">
        <f t="shared" si="26"/>
        <v>130</v>
      </c>
      <c r="R197" s="22"/>
    </row>
    <row r="198" spans="1:18" ht="12.75">
      <c r="A198" s="109"/>
      <c r="B198" s="5" t="s">
        <v>20</v>
      </c>
      <c r="C198" s="8">
        <v>38084</v>
      </c>
      <c r="D198" s="71"/>
      <c r="E198" s="71"/>
      <c r="F198" s="71"/>
      <c r="G198" s="12"/>
      <c r="H198" s="69"/>
      <c r="I198" s="23"/>
      <c r="J198" s="12"/>
      <c r="K198" s="69">
        <f t="shared" si="23"/>
        <v>78</v>
      </c>
      <c r="L198" s="69">
        <f t="shared" si="27"/>
        <v>13</v>
      </c>
      <c r="M198" s="69">
        <f t="shared" si="24"/>
        <v>13</v>
      </c>
      <c r="N198" s="69">
        <f t="shared" si="25"/>
        <v>13</v>
      </c>
      <c r="O198" s="12">
        <v>3</v>
      </c>
      <c r="P198" s="71">
        <v>3</v>
      </c>
      <c r="Q198" s="122">
        <f t="shared" si="26"/>
        <v>130</v>
      </c>
      <c r="R198" s="22"/>
    </row>
    <row r="199" spans="1:18" ht="12.75">
      <c r="A199" s="109"/>
      <c r="B199" s="5" t="s">
        <v>21</v>
      </c>
      <c r="C199" s="8">
        <v>38085</v>
      </c>
      <c r="D199" s="71"/>
      <c r="E199" s="71"/>
      <c r="F199" s="71"/>
      <c r="G199" s="12"/>
      <c r="H199" s="69"/>
      <c r="I199" s="23"/>
      <c r="J199" s="12"/>
      <c r="K199" s="69">
        <f t="shared" si="23"/>
        <v>78</v>
      </c>
      <c r="L199" s="69">
        <f t="shared" si="27"/>
        <v>13</v>
      </c>
      <c r="M199" s="69">
        <f t="shared" si="24"/>
        <v>13</v>
      </c>
      <c r="N199" s="69">
        <f t="shared" si="25"/>
        <v>13</v>
      </c>
      <c r="O199" s="12">
        <v>3</v>
      </c>
      <c r="P199" s="71">
        <v>3</v>
      </c>
      <c r="Q199" s="122">
        <f t="shared" si="26"/>
        <v>130</v>
      </c>
      <c r="R199" s="22"/>
    </row>
    <row r="200" spans="1:18" ht="12.75">
      <c r="A200" s="109"/>
      <c r="B200" s="9" t="s">
        <v>16</v>
      </c>
      <c r="C200" s="7">
        <v>38086</v>
      </c>
      <c r="D200" s="68">
        <f>($D$4*I200)/100</f>
        <v>202.5</v>
      </c>
      <c r="E200" s="68">
        <f>($E$4*I200)/100</f>
        <v>67.5</v>
      </c>
      <c r="F200" s="68">
        <f>($F$4*I200)/100</f>
        <v>33.75</v>
      </c>
      <c r="G200" s="11"/>
      <c r="H200" s="68">
        <v>2</v>
      </c>
      <c r="I200" s="15">
        <f>I4*1.35</f>
        <v>135</v>
      </c>
      <c r="J200" s="11">
        <v>400</v>
      </c>
      <c r="K200" s="68">
        <f t="shared" si="23"/>
        <v>81</v>
      </c>
      <c r="L200" s="68">
        <f>($L$4*Q200)/100</f>
        <v>13.5</v>
      </c>
      <c r="M200" s="68">
        <f t="shared" si="24"/>
        <v>13.5</v>
      </c>
      <c r="N200" s="68">
        <f t="shared" si="25"/>
        <v>13.5</v>
      </c>
      <c r="O200" s="83">
        <v>3</v>
      </c>
      <c r="P200" s="68">
        <v>3</v>
      </c>
      <c r="Q200" s="119">
        <f aca="true" t="shared" si="28" ref="Q200:Q227">Q4*1.35</f>
        <v>135</v>
      </c>
      <c r="R200" s="131"/>
    </row>
    <row r="201" spans="1:18" ht="12.75">
      <c r="A201" s="109"/>
      <c r="B201" s="5" t="s">
        <v>6</v>
      </c>
      <c r="C201" s="8">
        <v>38087</v>
      </c>
      <c r="D201" s="71"/>
      <c r="E201" s="71"/>
      <c r="F201" s="71"/>
      <c r="G201" s="10"/>
      <c r="H201" s="69"/>
      <c r="I201" s="23"/>
      <c r="J201" s="10"/>
      <c r="K201" s="69">
        <f t="shared" si="23"/>
        <v>81</v>
      </c>
      <c r="L201" s="69">
        <f aca="true" t="shared" si="29" ref="L201:L227">($L$5*Q201)/100</f>
        <v>13.5</v>
      </c>
      <c r="M201" s="69">
        <f t="shared" si="24"/>
        <v>13.5</v>
      </c>
      <c r="N201" s="69">
        <f t="shared" si="25"/>
        <v>13.5</v>
      </c>
      <c r="O201" s="10">
        <v>3</v>
      </c>
      <c r="P201" s="71">
        <v>3</v>
      </c>
      <c r="Q201" s="122">
        <f t="shared" si="28"/>
        <v>135</v>
      </c>
      <c r="R201" s="22"/>
    </row>
    <row r="202" spans="1:18" ht="12.75">
      <c r="A202" s="109"/>
      <c r="B202" s="5" t="s">
        <v>17</v>
      </c>
      <c r="C202" s="8">
        <v>38088</v>
      </c>
      <c r="D202" s="71"/>
      <c r="E202" s="71"/>
      <c r="F202" s="71"/>
      <c r="G202" s="10"/>
      <c r="H202" s="69"/>
      <c r="I202" s="23"/>
      <c r="J202" s="10"/>
      <c r="K202" s="69">
        <f t="shared" si="23"/>
        <v>81</v>
      </c>
      <c r="L202" s="69">
        <f t="shared" si="29"/>
        <v>13.5</v>
      </c>
      <c r="M202" s="69">
        <f t="shared" si="24"/>
        <v>13.5</v>
      </c>
      <c r="N202" s="69">
        <f t="shared" si="25"/>
        <v>13.5</v>
      </c>
      <c r="O202" s="10">
        <v>3</v>
      </c>
      <c r="P202" s="71">
        <v>3</v>
      </c>
      <c r="Q202" s="122">
        <f t="shared" si="28"/>
        <v>135</v>
      </c>
      <c r="R202" s="22"/>
    </row>
    <row r="203" spans="1:18" ht="12.75">
      <c r="A203" s="109"/>
      <c r="B203" s="5" t="s">
        <v>18</v>
      </c>
      <c r="C203" s="8">
        <v>38089</v>
      </c>
      <c r="D203" s="71"/>
      <c r="E203" s="71"/>
      <c r="F203" s="71"/>
      <c r="G203" s="10"/>
      <c r="H203" s="69"/>
      <c r="I203" s="23"/>
      <c r="J203" s="10"/>
      <c r="K203" s="69">
        <f t="shared" si="23"/>
        <v>81</v>
      </c>
      <c r="L203" s="69">
        <f t="shared" si="29"/>
        <v>13.5</v>
      </c>
      <c r="M203" s="69">
        <f t="shared" si="24"/>
        <v>13.5</v>
      </c>
      <c r="N203" s="69">
        <f t="shared" si="25"/>
        <v>13.5</v>
      </c>
      <c r="O203" s="10">
        <v>3</v>
      </c>
      <c r="P203" s="71">
        <v>3</v>
      </c>
      <c r="Q203" s="122">
        <f t="shared" si="28"/>
        <v>135</v>
      </c>
      <c r="R203" s="22"/>
    </row>
    <row r="204" spans="1:18" ht="12.75">
      <c r="A204" s="109"/>
      <c r="B204" s="5" t="s">
        <v>19</v>
      </c>
      <c r="C204" s="8">
        <v>38090</v>
      </c>
      <c r="D204" s="71"/>
      <c r="E204" s="71"/>
      <c r="F204" s="71"/>
      <c r="G204" s="10"/>
      <c r="H204" s="69"/>
      <c r="I204" s="23"/>
      <c r="J204" s="10"/>
      <c r="K204" s="69">
        <f t="shared" si="23"/>
        <v>81</v>
      </c>
      <c r="L204" s="69">
        <f t="shared" si="29"/>
        <v>13.5</v>
      </c>
      <c r="M204" s="69">
        <f t="shared" si="24"/>
        <v>13.5</v>
      </c>
      <c r="N204" s="69">
        <f t="shared" si="25"/>
        <v>13.5</v>
      </c>
      <c r="O204" s="10">
        <v>3</v>
      </c>
      <c r="P204" s="71">
        <v>3</v>
      </c>
      <c r="Q204" s="122">
        <f t="shared" si="28"/>
        <v>135</v>
      </c>
      <c r="R204" s="22"/>
    </row>
    <row r="205" spans="1:18" ht="12.75">
      <c r="A205" s="109"/>
      <c r="B205" s="5" t="s">
        <v>20</v>
      </c>
      <c r="C205" s="8">
        <v>38091</v>
      </c>
      <c r="D205" s="71"/>
      <c r="E205" s="71"/>
      <c r="F205" s="71"/>
      <c r="G205" s="10"/>
      <c r="H205" s="69"/>
      <c r="I205" s="22"/>
      <c r="J205" s="10"/>
      <c r="K205" s="69">
        <f t="shared" si="23"/>
        <v>81</v>
      </c>
      <c r="L205" s="69">
        <f t="shared" si="29"/>
        <v>13.5</v>
      </c>
      <c r="M205" s="69">
        <f t="shared" si="24"/>
        <v>13.5</v>
      </c>
      <c r="N205" s="69">
        <f t="shared" si="25"/>
        <v>13.5</v>
      </c>
      <c r="O205" s="10">
        <v>3</v>
      </c>
      <c r="P205" s="71">
        <v>3</v>
      </c>
      <c r="Q205" s="122">
        <f t="shared" si="28"/>
        <v>135</v>
      </c>
      <c r="R205" s="22"/>
    </row>
    <row r="206" spans="1:18" ht="12.75">
      <c r="A206" s="109"/>
      <c r="B206" s="5" t="s">
        <v>21</v>
      </c>
      <c r="C206" s="8">
        <v>38092</v>
      </c>
      <c r="D206" s="71"/>
      <c r="E206" s="71"/>
      <c r="F206" s="71"/>
      <c r="G206" s="10"/>
      <c r="H206" s="69"/>
      <c r="I206" s="22"/>
      <c r="J206" s="10"/>
      <c r="K206" s="69">
        <f t="shared" si="23"/>
        <v>81</v>
      </c>
      <c r="L206" s="69">
        <f t="shared" si="29"/>
        <v>13.5</v>
      </c>
      <c r="M206" s="69">
        <f t="shared" si="24"/>
        <v>13.5</v>
      </c>
      <c r="N206" s="69">
        <f t="shared" si="25"/>
        <v>13.5</v>
      </c>
      <c r="O206" s="10">
        <v>3</v>
      </c>
      <c r="P206" s="71">
        <v>3</v>
      </c>
      <c r="Q206" s="122">
        <f t="shared" si="28"/>
        <v>135</v>
      </c>
      <c r="R206" s="22"/>
    </row>
    <row r="207" spans="1:18" ht="12.75">
      <c r="A207" s="109"/>
      <c r="B207" s="53" t="s">
        <v>16</v>
      </c>
      <c r="C207" s="6">
        <v>38093</v>
      </c>
      <c r="D207" s="70">
        <f>($D$4*I207)/100</f>
        <v>202.5</v>
      </c>
      <c r="E207" s="70">
        <f>($E$4*I207)/100</f>
        <v>67.5</v>
      </c>
      <c r="F207" s="70">
        <f>($F$4*I207)/100</f>
        <v>33.75</v>
      </c>
      <c r="G207" s="54"/>
      <c r="H207" s="70">
        <v>2</v>
      </c>
      <c r="I207" s="55">
        <f>I11*1.35</f>
        <v>135</v>
      </c>
      <c r="J207" s="54">
        <v>400</v>
      </c>
      <c r="K207" s="70">
        <f t="shared" si="23"/>
        <v>81</v>
      </c>
      <c r="L207" s="70">
        <f t="shared" si="29"/>
        <v>13.5</v>
      </c>
      <c r="M207" s="70">
        <f t="shared" si="24"/>
        <v>13.5</v>
      </c>
      <c r="N207" s="70">
        <f t="shared" si="25"/>
        <v>13.5</v>
      </c>
      <c r="O207" s="54">
        <v>3</v>
      </c>
      <c r="P207" s="70">
        <v>3</v>
      </c>
      <c r="Q207" s="123">
        <f t="shared" si="28"/>
        <v>135</v>
      </c>
      <c r="R207" s="22"/>
    </row>
    <row r="208" spans="1:18" ht="12.75">
      <c r="A208" s="109"/>
      <c r="B208" s="5" t="s">
        <v>6</v>
      </c>
      <c r="C208" s="8">
        <v>38094</v>
      </c>
      <c r="D208" s="71"/>
      <c r="E208" s="71"/>
      <c r="F208" s="71"/>
      <c r="G208" s="10"/>
      <c r="H208" s="69"/>
      <c r="I208" s="22"/>
      <c r="J208" s="12"/>
      <c r="K208" s="69">
        <f t="shared" si="23"/>
        <v>81</v>
      </c>
      <c r="L208" s="69">
        <f t="shared" si="29"/>
        <v>13.5</v>
      </c>
      <c r="M208" s="69">
        <f t="shared" si="24"/>
        <v>13.5</v>
      </c>
      <c r="N208" s="69">
        <f t="shared" si="25"/>
        <v>13.5</v>
      </c>
      <c r="O208" s="12">
        <v>3</v>
      </c>
      <c r="P208" s="71">
        <v>3</v>
      </c>
      <c r="Q208" s="122">
        <f t="shared" si="28"/>
        <v>135</v>
      </c>
      <c r="R208" s="22"/>
    </row>
    <row r="209" spans="1:18" ht="12.75">
      <c r="A209" s="109"/>
      <c r="B209" s="5" t="s">
        <v>17</v>
      </c>
      <c r="C209" s="8">
        <v>38095</v>
      </c>
      <c r="D209" s="71"/>
      <c r="E209" s="71"/>
      <c r="F209" s="71"/>
      <c r="G209" s="10"/>
      <c r="H209" s="69"/>
      <c r="I209" s="22"/>
      <c r="J209" s="12"/>
      <c r="K209" s="69">
        <f t="shared" si="23"/>
        <v>81</v>
      </c>
      <c r="L209" s="69">
        <f t="shared" si="29"/>
        <v>13.5</v>
      </c>
      <c r="M209" s="69">
        <f t="shared" si="24"/>
        <v>13.5</v>
      </c>
      <c r="N209" s="69">
        <f t="shared" si="25"/>
        <v>13.5</v>
      </c>
      <c r="O209" s="12">
        <v>3</v>
      </c>
      <c r="P209" s="71">
        <v>3</v>
      </c>
      <c r="Q209" s="122">
        <f t="shared" si="28"/>
        <v>135</v>
      </c>
      <c r="R209" s="22"/>
    </row>
    <row r="210" spans="1:18" ht="12.75">
      <c r="A210" s="109"/>
      <c r="B210" s="5" t="s">
        <v>18</v>
      </c>
      <c r="C210" s="8">
        <v>38096</v>
      </c>
      <c r="D210" s="71"/>
      <c r="E210" s="71"/>
      <c r="F210" s="71"/>
      <c r="G210" s="10"/>
      <c r="H210" s="69"/>
      <c r="I210" s="22"/>
      <c r="J210" s="12"/>
      <c r="K210" s="69">
        <f t="shared" si="23"/>
        <v>81</v>
      </c>
      <c r="L210" s="69">
        <f t="shared" si="29"/>
        <v>13.5</v>
      </c>
      <c r="M210" s="69">
        <f t="shared" si="24"/>
        <v>13.5</v>
      </c>
      <c r="N210" s="69">
        <f t="shared" si="25"/>
        <v>13.5</v>
      </c>
      <c r="O210" s="12">
        <v>3</v>
      </c>
      <c r="P210" s="71">
        <v>3</v>
      </c>
      <c r="Q210" s="122">
        <f t="shared" si="28"/>
        <v>135</v>
      </c>
      <c r="R210" s="22"/>
    </row>
    <row r="211" spans="1:18" ht="12.75">
      <c r="A211" s="109"/>
      <c r="B211" s="5" t="s">
        <v>19</v>
      </c>
      <c r="C211" s="8">
        <v>38097</v>
      </c>
      <c r="D211" s="71"/>
      <c r="E211" s="71"/>
      <c r="F211" s="71"/>
      <c r="G211" s="10"/>
      <c r="H211" s="69"/>
      <c r="I211" s="22"/>
      <c r="J211" s="12"/>
      <c r="K211" s="69">
        <f t="shared" si="23"/>
        <v>81</v>
      </c>
      <c r="L211" s="69">
        <f t="shared" si="29"/>
        <v>13.5</v>
      </c>
      <c r="M211" s="69">
        <f t="shared" si="24"/>
        <v>13.5</v>
      </c>
      <c r="N211" s="69">
        <f t="shared" si="25"/>
        <v>13.5</v>
      </c>
      <c r="O211" s="12">
        <v>3</v>
      </c>
      <c r="P211" s="71">
        <v>3</v>
      </c>
      <c r="Q211" s="122">
        <f t="shared" si="28"/>
        <v>135</v>
      </c>
      <c r="R211" s="22"/>
    </row>
    <row r="212" spans="1:18" ht="12.75">
      <c r="A212" s="109"/>
      <c r="B212" s="5" t="s">
        <v>20</v>
      </c>
      <c r="C212" s="8">
        <v>38098</v>
      </c>
      <c r="D212" s="71"/>
      <c r="E212" s="71"/>
      <c r="F212" s="71"/>
      <c r="G212" s="10"/>
      <c r="H212" s="69"/>
      <c r="I212" s="22"/>
      <c r="J212" s="12"/>
      <c r="K212" s="69">
        <f t="shared" si="23"/>
        <v>81</v>
      </c>
      <c r="L212" s="69">
        <f t="shared" si="29"/>
        <v>13.5</v>
      </c>
      <c r="M212" s="69">
        <f t="shared" si="24"/>
        <v>13.5</v>
      </c>
      <c r="N212" s="69">
        <f t="shared" si="25"/>
        <v>13.5</v>
      </c>
      <c r="O212" s="12">
        <v>3</v>
      </c>
      <c r="P212" s="71">
        <v>3</v>
      </c>
      <c r="Q212" s="122">
        <f t="shared" si="28"/>
        <v>135</v>
      </c>
      <c r="R212" s="22"/>
    </row>
    <row r="213" spans="1:18" ht="12.75">
      <c r="A213" s="109"/>
      <c r="B213" s="5" t="s">
        <v>21</v>
      </c>
      <c r="C213" s="8">
        <v>38099</v>
      </c>
      <c r="D213" s="71"/>
      <c r="E213" s="71"/>
      <c r="F213" s="71"/>
      <c r="G213" s="10"/>
      <c r="H213" s="69"/>
      <c r="I213" s="22"/>
      <c r="J213" s="12"/>
      <c r="K213" s="69">
        <f t="shared" si="23"/>
        <v>81</v>
      </c>
      <c r="L213" s="69">
        <f t="shared" si="29"/>
        <v>13.5</v>
      </c>
      <c r="M213" s="69">
        <f t="shared" si="24"/>
        <v>13.5</v>
      </c>
      <c r="N213" s="69">
        <f t="shared" si="25"/>
        <v>13.5</v>
      </c>
      <c r="O213" s="12">
        <v>3</v>
      </c>
      <c r="P213" s="71">
        <v>3</v>
      </c>
      <c r="Q213" s="122">
        <f t="shared" si="28"/>
        <v>135</v>
      </c>
      <c r="R213" s="22"/>
    </row>
    <row r="214" spans="1:18" ht="12.75">
      <c r="A214" s="109"/>
      <c r="B214" s="53" t="s">
        <v>16</v>
      </c>
      <c r="C214" s="6">
        <v>38100</v>
      </c>
      <c r="D214" s="70">
        <f>($D$4*I214)/100</f>
        <v>202.5</v>
      </c>
      <c r="E214" s="70">
        <f>($E$4*I214)/100</f>
        <v>67.5</v>
      </c>
      <c r="F214" s="70">
        <f>($F$4*I214)/100</f>
        <v>33.75</v>
      </c>
      <c r="G214" s="54"/>
      <c r="H214" s="70">
        <v>2</v>
      </c>
      <c r="I214" s="55">
        <f>I18*1.35</f>
        <v>135</v>
      </c>
      <c r="J214" s="54">
        <v>400</v>
      </c>
      <c r="K214" s="70">
        <f t="shared" si="23"/>
        <v>81</v>
      </c>
      <c r="L214" s="70">
        <f t="shared" si="29"/>
        <v>13.5</v>
      </c>
      <c r="M214" s="70">
        <f t="shared" si="24"/>
        <v>13.5</v>
      </c>
      <c r="N214" s="70">
        <f t="shared" si="25"/>
        <v>13.5</v>
      </c>
      <c r="O214" s="54">
        <v>3</v>
      </c>
      <c r="P214" s="70">
        <v>3</v>
      </c>
      <c r="Q214" s="123">
        <f t="shared" si="28"/>
        <v>135</v>
      </c>
      <c r="R214" s="22"/>
    </row>
    <row r="215" spans="1:18" ht="12.75">
      <c r="A215" s="109"/>
      <c r="B215" s="5" t="s">
        <v>6</v>
      </c>
      <c r="C215" s="8">
        <v>38101</v>
      </c>
      <c r="D215" s="71"/>
      <c r="E215" s="71"/>
      <c r="F215" s="71"/>
      <c r="G215" s="10"/>
      <c r="H215" s="69"/>
      <c r="I215" s="22"/>
      <c r="J215" s="12"/>
      <c r="K215" s="69">
        <f t="shared" si="23"/>
        <v>81</v>
      </c>
      <c r="L215" s="69">
        <f t="shared" si="29"/>
        <v>13.5</v>
      </c>
      <c r="M215" s="69">
        <f t="shared" si="24"/>
        <v>13.5</v>
      </c>
      <c r="N215" s="69">
        <f t="shared" si="25"/>
        <v>13.5</v>
      </c>
      <c r="O215" s="12">
        <v>3</v>
      </c>
      <c r="P215" s="71">
        <v>3</v>
      </c>
      <c r="Q215" s="122">
        <f t="shared" si="28"/>
        <v>135</v>
      </c>
      <c r="R215" s="22"/>
    </row>
    <row r="216" spans="1:18" ht="12.75">
      <c r="A216" s="109"/>
      <c r="B216" s="5" t="s">
        <v>17</v>
      </c>
      <c r="C216" s="8">
        <v>38102</v>
      </c>
      <c r="D216" s="71"/>
      <c r="E216" s="71"/>
      <c r="F216" s="71"/>
      <c r="G216" s="10"/>
      <c r="H216" s="69"/>
      <c r="I216" s="22"/>
      <c r="J216" s="12"/>
      <c r="K216" s="69">
        <f t="shared" si="23"/>
        <v>81</v>
      </c>
      <c r="L216" s="69">
        <f t="shared" si="29"/>
        <v>13.5</v>
      </c>
      <c r="M216" s="69">
        <f t="shared" si="24"/>
        <v>13.5</v>
      </c>
      <c r="N216" s="69">
        <f t="shared" si="25"/>
        <v>13.5</v>
      </c>
      <c r="O216" s="12">
        <v>3</v>
      </c>
      <c r="P216" s="71">
        <v>3</v>
      </c>
      <c r="Q216" s="122">
        <f t="shared" si="28"/>
        <v>135</v>
      </c>
      <c r="R216" s="22"/>
    </row>
    <row r="217" spans="1:18" ht="12.75">
      <c r="A217" s="109"/>
      <c r="B217" s="5" t="s">
        <v>18</v>
      </c>
      <c r="C217" s="8">
        <v>38103</v>
      </c>
      <c r="D217" s="71"/>
      <c r="E217" s="71"/>
      <c r="F217" s="71"/>
      <c r="G217" s="10"/>
      <c r="H217" s="69"/>
      <c r="I217" s="22"/>
      <c r="J217" s="12"/>
      <c r="K217" s="69">
        <f t="shared" si="23"/>
        <v>81</v>
      </c>
      <c r="L217" s="69">
        <f t="shared" si="29"/>
        <v>13.5</v>
      </c>
      <c r="M217" s="69">
        <f t="shared" si="24"/>
        <v>13.5</v>
      </c>
      <c r="N217" s="69">
        <f t="shared" si="25"/>
        <v>13.5</v>
      </c>
      <c r="O217" s="12">
        <v>3</v>
      </c>
      <c r="P217" s="71">
        <v>3</v>
      </c>
      <c r="Q217" s="122">
        <f t="shared" si="28"/>
        <v>135</v>
      </c>
      <c r="R217" s="22"/>
    </row>
    <row r="218" spans="1:18" ht="12.75">
      <c r="A218" s="109"/>
      <c r="B218" s="5" t="s">
        <v>19</v>
      </c>
      <c r="C218" s="8">
        <v>38104</v>
      </c>
      <c r="D218" s="71"/>
      <c r="E218" s="71"/>
      <c r="F218" s="71"/>
      <c r="G218" s="10"/>
      <c r="H218" s="69"/>
      <c r="I218" s="22"/>
      <c r="J218" s="12"/>
      <c r="K218" s="69">
        <f t="shared" si="23"/>
        <v>81</v>
      </c>
      <c r="L218" s="69">
        <f t="shared" si="29"/>
        <v>13.5</v>
      </c>
      <c r="M218" s="69">
        <f t="shared" si="24"/>
        <v>13.5</v>
      </c>
      <c r="N218" s="69">
        <f t="shared" si="25"/>
        <v>13.5</v>
      </c>
      <c r="O218" s="12">
        <v>3</v>
      </c>
      <c r="P218" s="71">
        <v>3</v>
      </c>
      <c r="Q218" s="122">
        <f t="shared" si="28"/>
        <v>135</v>
      </c>
      <c r="R218" s="22"/>
    </row>
    <row r="219" spans="1:18" ht="12.75">
      <c r="A219" s="109"/>
      <c r="B219" s="5" t="s">
        <v>20</v>
      </c>
      <c r="C219" s="8">
        <v>38105</v>
      </c>
      <c r="D219" s="71"/>
      <c r="E219" s="71"/>
      <c r="F219" s="71"/>
      <c r="G219" s="10"/>
      <c r="H219" s="69"/>
      <c r="I219" s="22"/>
      <c r="J219" s="12"/>
      <c r="K219" s="69">
        <f t="shared" si="23"/>
        <v>81</v>
      </c>
      <c r="L219" s="69">
        <f t="shared" si="29"/>
        <v>13.5</v>
      </c>
      <c r="M219" s="69">
        <f t="shared" si="24"/>
        <v>13.5</v>
      </c>
      <c r="N219" s="69">
        <f t="shared" si="25"/>
        <v>13.5</v>
      </c>
      <c r="O219" s="12">
        <v>3</v>
      </c>
      <c r="P219" s="71">
        <v>3</v>
      </c>
      <c r="Q219" s="122">
        <f t="shared" si="28"/>
        <v>135</v>
      </c>
      <c r="R219" s="22"/>
    </row>
    <row r="220" spans="1:18" ht="12.75">
      <c r="A220" s="109"/>
      <c r="B220" s="5" t="s">
        <v>21</v>
      </c>
      <c r="C220" s="8">
        <v>38106</v>
      </c>
      <c r="D220" s="71"/>
      <c r="E220" s="71"/>
      <c r="F220" s="71"/>
      <c r="G220" s="10"/>
      <c r="H220" s="69"/>
      <c r="I220" s="22"/>
      <c r="J220" s="12"/>
      <c r="K220" s="69">
        <f t="shared" si="23"/>
        <v>81</v>
      </c>
      <c r="L220" s="69">
        <f t="shared" si="29"/>
        <v>13.5</v>
      </c>
      <c r="M220" s="69">
        <f t="shared" si="24"/>
        <v>13.5</v>
      </c>
      <c r="N220" s="69">
        <f t="shared" si="25"/>
        <v>13.5</v>
      </c>
      <c r="O220" s="12">
        <v>3</v>
      </c>
      <c r="P220" s="71">
        <v>3</v>
      </c>
      <c r="Q220" s="122">
        <f t="shared" si="28"/>
        <v>135</v>
      </c>
      <c r="R220" s="22"/>
    </row>
    <row r="221" spans="1:18" ht="12.75">
      <c r="A221" s="109"/>
      <c r="B221" s="53" t="s">
        <v>16</v>
      </c>
      <c r="C221" s="6">
        <v>38107</v>
      </c>
      <c r="D221" s="70">
        <f>($D$4*I221)/100</f>
        <v>202.5</v>
      </c>
      <c r="E221" s="70">
        <f>($E$4*I221)/100</f>
        <v>67.5</v>
      </c>
      <c r="F221" s="70">
        <f>($F$4*I221)/100</f>
        <v>33.75</v>
      </c>
      <c r="G221" s="54"/>
      <c r="H221" s="70">
        <v>2</v>
      </c>
      <c r="I221" s="55">
        <f>I25*1.35</f>
        <v>135</v>
      </c>
      <c r="J221" s="54">
        <v>400</v>
      </c>
      <c r="K221" s="70">
        <f t="shared" si="23"/>
        <v>81</v>
      </c>
      <c r="L221" s="70">
        <f t="shared" si="29"/>
        <v>13.5</v>
      </c>
      <c r="M221" s="70">
        <f t="shared" si="24"/>
        <v>13.5</v>
      </c>
      <c r="N221" s="70">
        <f t="shared" si="25"/>
        <v>13.5</v>
      </c>
      <c r="O221" s="54">
        <v>3</v>
      </c>
      <c r="P221" s="70">
        <v>3</v>
      </c>
      <c r="Q221" s="123">
        <f t="shared" si="28"/>
        <v>135</v>
      </c>
      <c r="R221" s="22"/>
    </row>
    <row r="222" spans="1:18" ht="12.75">
      <c r="A222" s="109"/>
      <c r="B222" s="5" t="s">
        <v>6</v>
      </c>
      <c r="C222" s="8">
        <v>38108</v>
      </c>
      <c r="D222" s="71"/>
      <c r="E222" s="71"/>
      <c r="F222" s="71"/>
      <c r="G222" s="10"/>
      <c r="H222" s="69"/>
      <c r="I222" s="22"/>
      <c r="J222" s="12"/>
      <c r="K222" s="69">
        <f t="shared" si="23"/>
        <v>81</v>
      </c>
      <c r="L222" s="69">
        <f t="shared" si="29"/>
        <v>13.5</v>
      </c>
      <c r="M222" s="69">
        <f t="shared" si="24"/>
        <v>13.5</v>
      </c>
      <c r="N222" s="69">
        <f t="shared" si="25"/>
        <v>13.5</v>
      </c>
      <c r="O222" s="12">
        <v>3</v>
      </c>
      <c r="P222" s="71">
        <v>3</v>
      </c>
      <c r="Q222" s="122">
        <f t="shared" si="28"/>
        <v>135</v>
      </c>
      <c r="R222" s="22"/>
    </row>
    <row r="223" spans="1:18" ht="12.75">
      <c r="A223" s="109"/>
      <c r="B223" s="5" t="s">
        <v>17</v>
      </c>
      <c r="C223" s="8">
        <v>38109</v>
      </c>
      <c r="D223" s="71"/>
      <c r="E223" s="71"/>
      <c r="F223" s="71"/>
      <c r="G223" s="10"/>
      <c r="H223" s="69"/>
      <c r="I223" s="22"/>
      <c r="J223" s="12"/>
      <c r="K223" s="69">
        <f t="shared" si="23"/>
        <v>81</v>
      </c>
      <c r="L223" s="69">
        <f t="shared" si="29"/>
        <v>13.5</v>
      </c>
      <c r="M223" s="69">
        <f t="shared" si="24"/>
        <v>13.5</v>
      </c>
      <c r="N223" s="69">
        <f t="shared" si="25"/>
        <v>13.5</v>
      </c>
      <c r="O223" s="12">
        <v>3</v>
      </c>
      <c r="P223" s="71">
        <v>3</v>
      </c>
      <c r="Q223" s="122">
        <f t="shared" si="28"/>
        <v>135</v>
      </c>
      <c r="R223" s="22"/>
    </row>
    <row r="224" spans="1:18" ht="12.75">
      <c r="A224" s="109"/>
      <c r="B224" s="5" t="s">
        <v>18</v>
      </c>
      <c r="C224" s="8">
        <v>38110</v>
      </c>
      <c r="D224" s="71"/>
      <c r="E224" s="71"/>
      <c r="F224" s="71"/>
      <c r="G224" s="12"/>
      <c r="H224" s="69"/>
      <c r="I224" s="22"/>
      <c r="J224" s="12"/>
      <c r="K224" s="69">
        <f aca="true" t="shared" si="30" ref="K224:K287">($K$4*Q224)/100</f>
        <v>81</v>
      </c>
      <c r="L224" s="69">
        <f t="shared" si="29"/>
        <v>13.5</v>
      </c>
      <c r="M224" s="69">
        <f aca="true" t="shared" si="31" ref="M224:M287">($M$4*Q224)/100</f>
        <v>13.5</v>
      </c>
      <c r="N224" s="69">
        <f aca="true" t="shared" si="32" ref="N224:N287">($N$4*Q224)/100</f>
        <v>13.5</v>
      </c>
      <c r="O224" s="12">
        <v>3</v>
      </c>
      <c r="P224" s="71">
        <v>3</v>
      </c>
      <c r="Q224" s="122">
        <f t="shared" si="28"/>
        <v>135</v>
      </c>
      <c r="R224" s="22"/>
    </row>
    <row r="225" spans="1:18" ht="12.75">
      <c r="A225" s="109"/>
      <c r="B225" s="5" t="s">
        <v>19</v>
      </c>
      <c r="C225" s="8">
        <v>38111</v>
      </c>
      <c r="D225" s="71"/>
      <c r="E225" s="71"/>
      <c r="F225" s="71"/>
      <c r="G225" s="12"/>
      <c r="H225" s="69"/>
      <c r="I225" s="22"/>
      <c r="J225" s="12"/>
      <c r="K225" s="69">
        <f t="shared" si="30"/>
        <v>81</v>
      </c>
      <c r="L225" s="69">
        <f t="shared" si="29"/>
        <v>13.5</v>
      </c>
      <c r="M225" s="69">
        <f t="shared" si="31"/>
        <v>13.5</v>
      </c>
      <c r="N225" s="69">
        <f t="shared" si="32"/>
        <v>13.5</v>
      </c>
      <c r="O225" s="12">
        <v>3</v>
      </c>
      <c r="P225" s="71">
        <v>3</v>
      </c>
      <c r="Q225" s="122">
        <f t="shared" si="28"/>
        <v>135</v>
      </c>
      <c r="R225" s="22"/>
    </row>
    <row r="226" spans="1:18" ht="12.75">
      <c r="A226" s="109"/>
      <c r="B226" s="5" t="s">
        <v>20</v>
      </c>
      <c r="C226" s="8">
        <v>38112</v>
      </c>
      <c r="D226" s="71"/>
      <c r="E226" s="71"/>
      <c r="F226" s="71"/>
      <c r="G226" s="12"/>
      <c r="H226" s="69"/>
      <c r="I226" s="22"/>
      <c r="J226" s="12"/>
      <c r="K226" s="69">
        <f t="shared" si="30"/>
        <v>81</v>
      </c>
      <c r="L226" s="69">
        <f t="shared" si="29"/>
        <v>13.5</v>
      </c>
      <c r="M226" s="69">
        <f t="shared" si="31"/>
        <v>13.5</v>
      </c>
      <c r="N226" s="69">
        <f t="shared" si="32"/>
        <v>13.5</v>
      </c>
      <c r="O226" s="12">
        <v>3</v>
      </c>
      <c r="P226" s="71">
        <v>3</v>
      </c>
      <c r="Q226" s="122">
        <f t="shared" si="28"/>
        <v>135</v>
      </c>
      <c r="R226" s="22"/>
    </row>
    <row r="227" spans="1:18" ht="12.75">
      <c r="A227" s="109"/>
      <c r="B227" s="5" t="s">
        <v>21</v>
      </c>
      <c r="C227" s="8">
        <v>38113</v>
      </c>
      <c r="D227" s="71"/>
      <c r="E227" s="71"/>
      <c r="F227" s="71"/>
      <c r="G227" s="12"/>
      <c r="H227" s="69"/>
      <c r="I227" s="23"/>
      <c r="J227" s="12"/>
      <c r="K227" s="69">
        <f t="shared" si="30"/>
        <v>81</v>
      </c>
      <c r="L227" s="69">
        <f t="shared" si="29"/>
        <v>13.5</v>
      </c>
      <c r="M227" s="69">
        <f t="shared" si="31"/>
        <v>13.5</v>
      </c>
      <c r="N227" s="69">
        <f t="shared" si="32"/>
        <v>13.5</v>
      </c>
      <c r="O227" s="12">
        <v>3</v>
      </c>
      <c r="P227" s="71">
        <v>3</v>
      </c>
      <c r="Q227" s="122">
        <f t="shared" si="28"/>
        <v>135</v>
      </c>
      <c r="R227" s="22"/>
    </row>
    <row r="228" spans="1:18" ht="12.75">
      <c r="A228" s="109"/>
      <c r="B228" s="9" t="s">
        <v>16</v>
      </c>
      <c r="C228" s="7">
        <v>38114</v>
      </c>
      <c r="D228" s="68">
        <f>($D$4*I228)/100</f>
        <v>210</v>
      </c>
      <c r="E228" s="68">
        <f>($E$4*I228)/100</f>
        <v>70</v>
      </c>
      <c r="F228" s="68">
        <f>($F$4*I228)/100</f>
        <v>35</v>
      </c>
      <c r="G228" s="11"/>
      <c r="H228" s="68">
        <v>2</v>
      </c>
      <c r="I228" s="15">
        <f>I4*1.4</f>
        <v>140</v>
      </c>
      <c r="J228" s="11">
        <v>400</v>
      </c>
      <c r="K228" s="68">
        <f t="shared" si="30"/>
        <v>84</v>
      </c>
      <c r="L228" s="68">
        <f>($L$4*Q228)/100</f>
        <v>14</v>
      </c>
      <c r="M228" s="68">
        <f t="shared" si="31"/>
        <v>14</v>
      </c>
      <c r="N228" s="68">
        <f t="shared" si="32"/>
        <v>14</v>
      </c>
      <c r="O228" s="83">
        <v>3</v>
      </c>
      <c r="P228" s="68">
        <v>3</v>
      </c>
      <c r="Q228" s="119">
        <f aca="true" t="shared" si="33" ref="Q228:Q255">Q4*1.4</f>
        <v>140</v>
      </c>
      <c r="R228" s="131"/>
    </row>
    <row r="229" spans="1:18" ht="12.75">
      <c r="A229" s="109"/>
      <c r="B229" s="5" t="s">
        <v>6</v>
      </c>
      <c r="C229" s="8">
        <v>38115</v>
      </c>
      <c r="D229" s="71"/>
      <c r="E229" s="71"/>
      <c r="F229" s="71"/>
      <c r="G229" s="10"/>
      <c r="H229" s="69"/>
      <c r="I229" s="23"/>
      <c r="J229" s="10"/>
      <c r="K229" s="69">
        <f t="shared" si="30"/>
        <v>84</v>
      </c>
      <c r="L229" s="69">
        <f aca="true" t="shared" si="34" ref="L229:L255">($L$5*Q229)/100</f>
        <v>14</v>
      </c>
      <c r="M229" s="69">
        <f t="shared" si="31"/>
        <v>14</v>
      </c>
      <c r="N229" s="69">
        <f t="shared" si="32"/>
        <v>14</v>
      </c>
      <c r="O229" s="10">
        <v>3</v>
      </c>
      <c r="P229" s="71">
        <v>3</v>
      </c>
      <c r="Q229" s="122">
        <f t="shared" si="33"/>
        <v>140</v>
      </c>
      <c r="R229" s="22"/>
    </row>
    <row r="230" spans="1:18" ht="12.75">
      <c r="A230" s="109"/>
      <c r="B230" s="5" t="s">
        <v>17</v>
      </c>
      <c r="C230" s="8">
        <v>38116</v>
      </c>
      <c r="D230" s="71"/>
      <c r="E230" s="71"/>
      <c r="F230" s="71"/>
      <c r="G230" s="10"/>
      <c r="H230" s="69"/>
      <c r="I230" s="23"/>
      <c r="J230" s="10"/>
      <c r="K230" s="69">
        <f t="shared" si="30"/>
        <v>84</v>
      </c>
      <c r="L230" s="69">
        <f t="shared" si="34"/>
        <v>14</v>
      </c>
      <c r="M230" s="69">
        <f t="shared" si="31"/>
        <v>14</v>
      </c>
      <c r="N230" s="69">
        <f t="shared" si="32"/>
        <v>14</v>
      </c>
      <c r="O230" s="10">
        <v>3</v>
      </c>
      <c r="P230" s="71">
        <v>3</v>
      </c>
      <c r="Q230" s="122">
        <f t="shared" si="33"/>
        <v>140</v>
      </c>
      <c r="R230" s="22"/>
    </row>
    <row r="231" spans="1:18" ht="12.75">
      <c r="A231" s="109"/>
      <c r="B231" s="5" t="s">
        <v>18</v>
      </c>
      <c r="C231" s="8">
        <v>38117</v>
      </c>
      <c r="D231" s="71"/>
      <c r="E231" s="71"/>
      <c r="F231" s="71"/>
      <c r="G231" s="10"/>
      <c r="H231" s="69"/>
      <c r="I231" s="23"/>
      <c r="J231" s="10"/>
      <c r="K231" s="69">
        <f t="shared" si="30"/>
        <v>84</v>
      </c>
      <c r="L231" s="69">
        <f t="shared" si="34"/>
        <v>14</v>
      </c>
      <c r="M231" s="69">
        <f t="shared" si="31"/>
        <v>14</v>
      </c>
      <c r="N231" s="69">
        <f t="shared" si="32"/>
        <v>14</v>
      </c>
      <c r="O231" s="10">
        <v>3</v>
      </c>
      <c r="P231" s="71">
        <v>3</v>
      </c>
      <c r="Q231" s="122">
        <f t="shared" si="33"/>
        <v>140</v>
      </c>
      <c r="R231" s="22"/>
    </row>
    <row r="232" spans="1:18" ht="12.75">
      <c r="A232" s="109"/>
      <c r="B232" s="5" t="s">
        <v>19</v>
      </c>
      <c r="C232" s="8">
        <v>38118</v>
      </c>
      <c r="D232" s="71"/>
      <c r="E232" s="71"/>
      <c r="F232" s="71"/>
      <c r="G232" s="10"/>
      <c r="H232" s="69"/>
      <c r="I232" s="22"/>
      <c r="J232" s="10"/>
      <c r="K232" s="69">
        <f t="shared" si="30"/>
        <v>84</v>
      </c>
      <c r="L232" s="69">
        <f t="shared" si="34"/>
        <v>14</v>
      </c>
      <c r="M232" s="69">
        <f t="shared" si="31"/>
        <v>14</v>
      </c>
      <c r="N232" s="69">
        <f t="shared" si="32"/>
        <v>14</v>
      </c>
      <c r="O232" s="10">
        <v>3</v>
      </c>
      <c r="P232" s="71">
        <v>3</v>
      </c>
      <c r="Q232" s="122">
        <f t="shared" si="33"/>
        <v>140</v>
      </c>
      <c r="R232" s="22"/>
    </row>
    <row r="233" spans="1:18" ht="12.75">
      <c r="A233" s="109"/>
      <c r="B233" s="5" t="s">
        <v>20</v>
      </c>
      <c r="C233" s="8">
        <v>38119</v>
      </c>
      <c r="D233" s="71"/>
      <c r="E233" s="71"/>
      <c r="F233" s="71"/>
      <c r="G233" s="10"/>
      <c r="H233" s="69"/>
      <c r="I233" s="22"/>
      <c r="J233" s="10"/>
      <c r="K233" s="69">
        <f t="shared" si="30"/>
        <v>84</v>
      </c>
      <c r="L233" s="69">
        <f t="shared" si="34"/>
        <v>14</v>
      </c>
      <c r="M233" s="69">
        <f t="shared" si="31"/>
        <v>14</v>
      </c>
      <c r="N233" s="69">
        <f t="shared" si="32"/>
        <v>14</v>
      </c>
      <c r="O233" s="10">
        <v>3</v>
      </c>
      <c r="P233" s="71">
        <v>3</v>
      </c>
      <c r="Q233" s="122">
        <f t="shared" si="33"/>
        <v>140</v>
      </c>
      <c r="R233" s="22"/>
    </row>
    <row r="234" spans="1:18" ht="12.75">
      <c r="A234" s="109"/>
      <c r="B234" s="5" t="s">
        <v>21</v>
      </c>
      <c r="C234" s="8">
        <v>38120</v>
      </c>
      <c r="D234" s="71"/>
      <c r="E234" s="71"/>
      <c r="F234" s="71"/>
      <c r="G234" s="10"/>
      <c r="H234" s="69"/>
      <c r="I234" s="22"/>
      <c r="J234" s="10"/>
      <c r="K234" s="69">
        <f t="shared" si="30"/>
        <v>84</v>
      </c>
      <c r="L234" s="69">
        <f t="shared" si="34"/>
        <v>14</v>
      </c>
      <c r="M234" s="69">
        <f t="shared" si="31"/>
        <v>14</v>
      </c>
      <c r="N234" s="69">
        <f t="shared" si="32"/>
        <v>14</v>
      </c>
      <c r="O234" s="10">
        <v>3</v>
      </c>
      <c r="P234" s="71">
        <v>3</v>
      </c>
      <c r="Q234" s="122">
        <f t="shared" si="33"/>
        <v>140</v>
      </c>
      <c r="R234" s="22"/>
    </row>
    <row r="235" spans="1:18" ht="12.75">
      <c r="A235" s="109"/>
      <c r="B235" s="53" t="s">
        <v>16</v>
      </c>
      <c r="C235" s="6">
        <v>38121</v>
      </c>
      <c r="D235" s="70">
        <f>($D$4*I235)/100</f>
        <v>210</v>
      </c>
      <c r="E235" s="70">
        <f>($E$4*I235)/100</f>
        <v>70</v>
      </c>
      <c r="F235" s="70">
        <f>($F$4*I235)/100</f>
        <v>35</v>
      </c>
      <c r="G235" s="54"/>
      <c r="H235" s="70">
        <v>2</v>
      </c>
      <c r="I235" s="55">
        <f>I11*1.4</f>
        <v>140</v>
      </c>
      <c r="J235" s="54">
        <v>400</v>
      </c>
      <c r="K235" s="70">
        <f t="shared" si="30"/>
        <v>84</v>
      </c>
      <c r="L235" s="70">
        <f t="shared" si="34"/>
        <v>14</v>
      </c>
      <c r="M235" s="70">
        <f t="shared" si="31"/>
        <v>14</v>
      </c>
      <c r="N235" s="70">
        <f t="shared" si="32"/>
        <v>14</v>
      </c>
      <c r="O235" s="54">
        <v>3</v>
      </c>
      <c r="P235" s="70">
        <v>3</v>
      </c>
      <c r="Q235" s="123">
        <f t="shared" si="33"/>
        <v>140</v>
      </c>
      <c r="R235" s="22"/>
    </row>
    <row r="236" spans="1:18" ht="12.75">
      <c r="A236" s="109"/>
      <c r="B236" s="5" t="s">
        <v>6</v>
      </c>
      <c r="C236" s="8">
        <v>38122</v>
      </c>
      <c r="D236" s="71"/>
      <c r="E236" s="71"/>
      <c r="F236" s="71"/>
      <c r="G236" s="10"/>
      <c r="H236" s="69"/>
      <c r="I236" s="22"/>
      <c r="J236" s="12"/>
      <c r="K236" s="69">
        <f t="shared" si="30"/>
        <v>84</v>
      </c>
      <c r="L236" s="69">
        <f t="shared" si="34"/>
        <v>14</v>
      </c>
      <c r="M236" s="69">
        <f t="shared" si="31"/>
        <v>14</v>
      </c>
      <c r="N236" s="69">
        <f t="shared" si="32"/>
        <v>14</v>
      </c>
      <c r="O236" s="12">
        <v>3</v>
      </c>
      <c r="P236" s="71">
        <v>3</v>
      </c>
      <c r="Q236" s="122">
        <f t="shared" si="33"/>
        <v>140</v>
      </c>
      <c r="R236" s="22"/>
    </row>
    <row r="237" spans="1:18" ht="12.75">
      <c r="A237" s="109"/>
      <c r="B237" s="5" t="s">
        <v>17</v>
      </c>
      <c r="C237" s="8">
        <v>38123</v>
      </c>
      <c r="D237" s="71"/>
      <c r="E237" s="71"/>
      <c r="F237" s="71"/>
      <c r="G237" s="10"/>
      <c r="H237" s="69"/>
      <c r="I237" s="22"/>
      <c r="J237" s="12"/>
      <c r="K237" s="69">
        <f t="shared" si="30"/>
        <v>84</v>
      </c>
      <c r="L237" s="69">
        <f t="shared" si="34"/>
        <v>14</v>
      </c>
      <c r="M237" s="69">
        <f t="shared" si="31"/>
        <v>14</v>
      </c>
      <c r="N237" s="69">
        <f t="shared" si="32"/>
        <v>14</v>
      </c>
      <c r="O237" s="12">
        <v>3</v>
      </c>
      <c r="P237" s="71">
        <v>3</v>
      </c>
      <c r="Q237" s="122">
        <f t="shared" si="33"/>
        <v>140</v>
      </c>
      <c r="R237" s="22"/>
    </row>
    <row r="238" spans="1:18" ht="12.75">
      <c r="A238" s="109"/>
      <c r="B238" s="5" t="s">
        <v>18</v>
      </c>
      <c r="C238" s="8">
        <v>38124</v>
      </c>
      <c r="D238" s="71"/>
      <c r="E238" s="71"/>
      <c r="F238" s="71"/>
      <c r="G238" s="10"/>
      <c r="H238" s="69"/>
      <c r="I238" s="22"/>
      <c r="J238" s="12"/>
      <c r="K238" s="69">
        <f t="shared" si="30"/>
        <v>84</v>
      </c>
      <c r="L238" s="69">
        <f t="shared" si="34"/>
        <v>14</v>
      </c>
      <c r="M238" s="69">
        <f t="shared" si="31"/>
        <v>14</v>
      </c>
      <c r="N238" s="69">
        <f t="shared" si="32"/>
        <v>14</v>
      </c>
      <c r="O238" s="12">
        <v>3</v>
      </c>
      <c r="P238" s="71">
        <v>3</v>
      </c>
      <c r="Q238" s="122">
        <f t="shared" si="33"/>
        <v>140</v>
      </c>
      <c r="R238" s="22"/>
    </row>
    <row r="239" spans="1:18" ht="12.75">
      <c r="A239" s="109"/>
      <c r="B239" s="5" t="s">
        <v>19</v>
      </c>
      <c r="C239" s="8">
        <v>38125</v>
      </c>
      <c r="D239" s="71"/>
      <c r="E239" s="71"/>
      <c r="F239" s="71"/>
      <c r="G239" s="10"/>
      <c r="H239" s="69"/>
      <c r="I239" s="22"/>
      <c r="J239" s="12"/>
      <c r="K239" s="69">
        <f t="shared" si="30"/>
        <v>84</v>
      </c>
      <c r="L239" s="69">
        <f t="shared" si="34"/>
        <v>14</v>
      </c>
      <c r="M239" s="69">
        <f t="shared" si="31"/>
        <v>14</v>
      </c>
      <c r="N239" s="69">
        <f t="shared" si="32"/>
        <v>14</v>
      </c>
      <c r="O239" s="12">
        <v>3</v>
      </c>
      <c r="P239" s="71">
        <v>3</v>
      </c>
      <c r="Q239" s="122">
        <f t="shared" si="33"/>
        <v>140</v>
      </c>
      <c r="R239" s="22"/>
    </row>
    <row r="240" spans="1:18" ht="12.75">
      <c r="A240" s="109"/>
      <c r="B240" s="5" t="s">
        <v>20</v>
      </c>
      <c r="C240" s="8">
        <v>38126</v>
      </c>
      <c r="D240" s="71"/>
      <c r="E240" s="71"/>
      <c r="F240" s="71"/>
      <c r="G240" s="10"/>
      <c r="H240" s="69"/>
      <c r="I240" s="22"/>
      <c r="J240" s="12"/>
      <c r="K240" s="69">
        <f t="shared" si="30"/>
        <v>84</v>
      </c>
      <c r="L240" s="69">
        <f t="shared" si="34"/>
        <v>14</v>
      </c>
      <c r="M240" s="69">
        <f t="shared" si="31"/>
        <v>14</v>
      </c>
      <c r="N240" s="69">
        <f t="shared" si="32"/>
        <v>14</v>
      </c>
      <c r="O240" s="12">
        <v>3</v>
      </c>
      <c r="P240" s="71">
        <v>3</v>
      </c>
      <c r="Q240" s="122">
        <f t="shared" si="33"/>
        <v>140</v>
      </c>
      <c r="R240" s="22"/>
    </row>
    <row r="241" spans="1:18" ht="12.75">
      <c r="A241" s="109"/>
      <c r="B241" s="5" t="s">
        <v>21</v>
      </c>
      <c r="C241" s="8">
        <v>38127</v>
      </c>
      <c r="D241" s="71"/>
      <c r="E241" s="71"/>
      <c r="F241" s="71"/>
      <c r="G241" s="10"/>
      <c r="H241" s="69"/>
      <c r="I241" s="22"/>
      <c r="J241" s="12"/>
      <c r="K241" s="69">
        <f t="shared" si="30"/>
        <v>84</v>
      </c>
      <c r="L241" s="69">
        <f t="shared" si="34"/>
        <v>14</v>
      </c>
      <c r="M241" s="69">
        <f t="shared" si="31"/>
        <v>14</v>
      </c>
      <c r="N241" s="69">
        <f t="shared" si="32"/>
        <v>14</v>
      </c>
      <c r="O241" s="12">
        <v>3</v>
      </c>
      <c r="P241" s="71">
        <v>3</v>
      </c>
      <c r="Q241" s="122">
        <f t="shared" si="33"/>
        <v>140</v>
      </c>
      <c r="R241" s="22"/>
    </row>
    <row r="242" spans="1:18" ht="12.75">
      <c r="A242" s="109"/>
      <c r="B242" s="53" t="s">
        <v>16</v>
      </c>
      <c r="C242" s="6">
        <v>38128</v>
      </c>
      <c r="D242" s="70">
        <f>($D$4*I242)/100</f>
        <v>210</v>
      </c>
      <c r="E242" s="70">
        <f>($E$4*I242)/100</f>
        <v>70</v>
      </c>
      <c r="F242" s="70">
        <f>($F$4*I242)/100</f>
        <v>35</v>
      </c>
      <c r="G242" s="54"/>
      <c r="H242" s="70">
        <v>2</v>
      </c>
      <c r="I242" s="55">
        <f>I18*1.4</f>
        <v>140</v>
      </c>
      <c r="J242" s="54">
        <v>400</v>
      </c>
      <c r="K242" s="70">
        <f t="shared" si="30"/>
        <v>84</v>
      </c>
      <c r="L242" s="70">
        <f t="shared" si="34"/>
        <v>14</v>
      </c>
      <c r="M242" s="70">
        <f t="shared" si="31"/>
        <v>14</v>
      </c>
      <c r="N242" s="70">
        <f t="shared" si="32"/>
        <v>14</v>
      </c>
      <c r="O242" s="54">
        <v>3</v>
      </c>
      <c r="P242" s="70">
        <v>3</v>
      </c>
      <c r="Q242" s="123">
        <f t="shared" si="33"/>
        <v>140</v>
      </c>
      <c r="R242" s="22"/>
    </row>
    <row r="243" spans="1:18" ht="12.75">
      <c r="A243" s="109"/>
      <c r="B243" s="5" t="s">
        <v>6</v>
      </c>
      <c r="C243" s="8">
        <v>38129</v>
      </c>
      <c r="D243" s="71"/>
      <c r="E243" s="71"/>
      <c r="F243" s="71"/>
      <c r="G243" s="10"/>
      <c r="H243" s="69"/>
      <c r="I243" s="22"/>
      <c r="J243" s="12"/>
      <c r="K243" s="69">
        <f t="shared" si="30"/>
        <v>84</v>
      </c>
      <c r="L243" s="69">
        <f t="shared" si="34"/>
        <v>14</v>
      </c>
      <c r="M243" s="69">
        <f t="shared" si="31"/>
        <v>14</v>
      </c>
      <c r="N243" s="69">
        <f t="shared" si="32"/>
        <v>14</v>
      </c>
      <c r="O243" s="12">
        <v>3</v>
      </c>
      <c r="P243" s="71">
        <v>3</v>
      </c>
      <c r="Q243" s="122">
        <f t="shared" si="33"/>
        <v>140</v>
      </c>
      <c r="R243" s="22"/>
    </row>
    <row r="244" spans="1:18" ht="12.75">
      <c r="A244" s="109"/>
      <c r="B244" s="5" t="s">
        <v>17</v>
      </c>
      <c r="C244" s="8">
        <v>38130</v>
      </c>
      <c r="D244" s="71"/>
      <c r="E244" s="71"/>
      <c r="F244" s="71"/>
      <c r="G244" s="10"/>
      <c r="H244" s="69"/>
      <c r="I244" s="22"/>
      <c r="J244" s="12"/>
      <c r="K244" s="69">
        <f t="shared" si="30"/>
        <v>84</v>
      </c>
      <c r="L244" s="69">
        <f t="shared" si="34"/>
        <v>14</v>
      </c>
      <c r="M244" s="69">
        <f t="shared" si="31"/>
        <v>14</v>
      </c>
      <c r="N244" s="69">
        <f t="shared" si="32"/>
        <v>14</v>
      </c>
      <c r="O244" s="12">
        <v>3</v>
      </c>
      <c r="P244" s="71">
        <v>3</v>
      </c>
      <c r="Q244" s="122">
        <f t="shared" si="33"/>
        <v>140</v>
      </c>
      <c r="R244" s="22"/>
    </row>
    <row r="245" spans="1:18" ht="12.75">
      <c r="A245" s="109"/>
      <c r="B245" s="5" t="s">
        <v>18</v>
      </c>
      <c r="C245" s="8">
        <v>38131</v>
      </c>
      <c r="D245" s="71"/>
      <c r="E245" s="71"/>
      <c r="F245" s="71"/>
      <c r="G245" s="10"/>
      <c r="H245" s="69"/>
      <c r="I245" s="22"/>
      <c r="J245" s="12"/>
      <c r="K245" s="69">
        <f t="shared" si="30"/>
        <v>84</v>
      </c>
      <c r="L245" s="69">
        <f t="shared" si="34"/>
        <v>14</v>
      </c>
      <c r="M245" s="69">
        <f t="shared" si="31"/>
        <v>14</v>
      </c>
      <c r="N245" s="69">
        <f t="shared" si="32"/>
        <v>14</v>
      </c>
      <c r="O245" s="12">
        <v>3</v>
      </c>
      <c r="P245" s="71">
        <v>3</v>
      </c>
      <c r="Q245" s="122">
        <f t="shared" si="33"/>
        <v>140</v>
      </c>
      <c r="R245" s="22"/>
    </row>
    <row r="246" spans="1:18" ht="12.75">
      <c r="A246" s="109"/>
      <c r="B246" s="5" t="s">
        <v>19</v>
      </c>
      <c r="C246" s="8">
        <v>38132</v>
      </c>
      <c r="D246" s="71"/>
      <c r="E246" s="71"/>
      <c r="F246" s="71"/>
      <c r="G246" s="10"/>
      <c r="H246" s="69"/>
      <c r="I246" s="22"/>
      <c r="J246" s="12"/>
      <c r="K246" s="69">
        <f t="shared" si="30"/>
        <v>84</v>
      </c>
      <c r="L246" s="69">
        <f t="shared" si="34"/>
        <v>14</v>
      </c>
      <c r="M246" s="69">
        <f t="shared" si="31"/>
        <v>14</v>
      </c>
      <c r="N246" s="69">
        <f t="shared" si="32"/>
        <v>14</v>
      </c>
      <c r="O246" s="12">
        <v>3</v>
      </c>
      <c r="P246" s="71">
        <v>3</v>
      </c>
      <c r="Q246" s="122">
        <f t="shared" si="33"/>
        <v>140</v>
      </c>
      <c r="R246" s="22"/>
    </row>
    <row r="247" spans="1:18" ht="12.75">
      <c r="A247" s="109"/>
      <c r="B247" s="5" t="s">
        <v>20</v>
      </c>
      <c r="C247" s="8">
        <v>38133</v>
      </c>
      <c r="D247" s="71"/>
      <c r="E247" s="71"/>
      <c r="F247" s="71"/>
      <c r="G247" s="10"/>
      <c r="H247" s="69"/>
      <c r="I247" s="22"/>
      <c r="J247" s="12"/>
      <c r="K247" s="69">
        <f t="shared" si="30"/>
        <v>84</v>
      </c>
      <c r="L247" s="69">
        <f t="shared" si="34"/>
        <v>14</v>
      </c>
      <c r="M247" s="69">
        <f t="shared" si="31"/>
        <v>14</v>
      </c>
      <c r="N247" s="69">
        <f t="shared" si="32"/>
        <v>14</v>
      </c>
      <c r="O247" s="12">
        <v>3</v>
      </c>
      <c r="P247" s="71">
        <v>3</v>
      </c>
      <c r="Q247" s="122">
        <f t="shared" si="33"/>
        <v>140</v>
      </c>
      <c r="R247" s="22"/>
    </row>
    <row r="248" spans="1:18" ht="12.75">
      <c r="A248" s="109"/>
      <c r="B248" s="5" t="s">
        <v>21</v>
      </c>
      <c r="C248" s="8">
        <v>38134</v>
      </c>
      <c r="D248" s="71"/>
      <c r="E248" s="71"/>
      <c r="F248" s="71"/>
      <c r="G248" s="10"/>
      <c r="H248" s="69"/>
      <c r="I248" s="22"/>
      <c r="J248" s="12"/>
      <c r="K248" s="69">
        <f t="shared" si="30"/>
        <v>84</v>
      </c>
      <c r="L248" s="69">
        <f t="shared" si="34"/>
        <v>14</v>
      </c>
      <c r="M248" s="69">
        <f t="shared" si="31"/>
        <v>14</v>
      </c>
      <c r="N248" s="69">
        <f t="shared" si="32"/>
        <v>14</v>
      </c>
      <c r="O248" s="12">
        <v>3</v>
      </c>
      <c r="P248" s="71">
        <v>3</v>
      </c>
      <c r="Q248" s="122">
        <f t="shared" si="33"/>
        <v>140</v>
      </c>
      <c r="R248" s="22"/>
    </row>
    <row r="249" spans="1:18" ht="12.75">
      <c r="A249" s="109"/>
      <c r="B249" s="53" t="s">
        <v>16</v>
      </c>
      <c r="C249" s="6">
        <v>38135</v>
      </c>
      <c r="D249" s="70">
        <f>($D$4*I249)/100</f>
        <v>210</v>
      </c>
      <c r="E249" s="70">
        <f>($E$4*I249)/100</f>
        <v>70</v>
      </c>
      <c r="F249" s="70">
        <f>($F$4*I249)/100</f>
        <v>35</v>
      </c>
      <c r="G249" s="54"/>
      <c r="H249" s="70">
        <v>2</v>
      </c>
      <c r="I249" s="55">
        <f>I25*1.4</f>
        <v>140</v>
      </c>
      <c r="J249" s="54">
        <v>400</v>
      </c>
      <c r="K249" s="70">
        <f t="shared" si="30"/>
        <v>84</v>
      </c>
      <c r="L249" s="70">
        <f t="shared" si="34"/>
        <v>14</v>
      </c>
      <c r="M249" s="70">
        <f t="shared" si="31"/>
        <v>14</v>
      </c>
      <c r="N249" s="70">
        <f t="shared" si="32"/>
        <v>14</v>
      </c>
      <c r="O249" s="54">
        <v>3</v>
      </c>
      <c r="P249" s="70">
        <v>3</v>
      </c>
      <c r="Q249" s="123">
        <f t="shared" si="33"/>
        <v>140</v>
      </c>
      <c r="R249" s="22"/>
    </row>
    <row r="250" spans="1:18" ht="12.75">
      <c r="A250" s="109"/>
      <c r="B250" s="5" t="s">
        <v>6</v>
      </c>
      <c r="C250" s="8">
        <v>38136</v>
      </c>
      <c r="D250" s="71"/>
      <c r="E250" s="71"/>
      <c r="F250" s="71"/>
      <c r="G250" s="10"/>
      <c r="H250" s="69"/>
      <c r="I250" s="22"/>
      <c r="J250" s="12"/>
      <c r="K250" s="69">
        <f t="shared" si="30"/>
        <v>84</v>
      </c>
      <c r="L250" s="69">
        <f t="shared" si="34"/>
        <v>14</v>
      </c>
      <c r="M250" s="69">
        <f t="shared" si="31"/>
        <v>14</v>
      </c>
      <c r="N250" s="69">
        <f t="shared" si="32"/>
        <v>14</v>
      </c>
      <c r="O250" s="12">
        <v>3</v>
      </c>
      <c r="P250" s="71">
        <v>3</v>
      </c>
      <c r="Q250" s="122">
        <f t="shared" si="33"/>
        <v>140</v>
      </c>
      <c r="R250" s="22"/>
    </row>
    <row r="251" spans="1:18" ht="12.75">
      <c r="A251" s="109"/>
      <c r="B251" s="5" t="s">
        <v>17</v>
      </c>
      <c r="C251" s="8">
        <v>38137</v>
      </c>
      <c r="D251" s="71"/>
      <c r="E251" s="71"/>
      <c r="F251" s="71"/>
      <c r="G251" s="10"/>
      <c r="H251" s="69"/>
      <c r="I251" s="22"/>
      <c r="J251" s="12"/>
      <c r="K251" s="69">
        <f t="shared" si="30"/>
        <v>84</v>
      </c>
      <c r="L251" s="69">
        <f t="shared" si="34"/>
        <v>14</v>
      </c>
      <c r="M251" s="69">
        <f t="shared" si="31"/>
        <v>14</v>
      </c>
      <c r="N251" s="69">
        <f t="shared" si="32"/>
        <v>14</v>
      </c>
      <c r="O251" s="12">
        <v>3</v>
      </c>
      <c r="P251" s="71">
        <v>3</v>
      </c>
      <c r="Q251" s="122">
        <f t="shared" si="33"/>
        <v>140</v>
      </c>
      <c r="R251" s="22"/>
    </row>
    <row r="252" spans="1:18" ht="12.75">
      <c r="A252" s="109"/>
      <c r="B252" s="5" t="s">
        <v>18</v>
      </c>
      <c r="C252" s="8">
        <v>38138</v>
      </c>
      <c r="D252" s="71"/>
      <c r="E252" s="71"/>
      <c r="F252" s="71"/>
      <c r="G252" s="12"/>
      <c r="H252" s="69"/>
      <c r="I252" s="22"/>
      <c r="J252" s="12"/>
      <c r="K252" s="69">
        <f t="shared" si="30"/>
        <v>84</v>
      </c>
      <c r="L252" s="69">
        <f t="shared" si="34"/>
        <v>14</v>
      </c>
      <c r="M252" s="69">
        <f t="shared" si="31"/>
        <v>14</v>
      </c>
      <c r="N252" s="69">
        <f t="shared" si="32"/>
        <v>14</v>
      </c>
      <c r="O252" s="12">
        <v>3</v>
      </c>
      <c r="P252" s="71">
        <v>3</v>
      </c>
      <c r="Q252" s="122">
        <f t="shared" si="33"/>
        <v>140</v>
      </c>
      <c r="R252" s="22"/>
    </row>
    <row r="253" spans="1:18" ht="12.75">
      <c r="A253" s="109"/>
      <c r="B253" s="5" t="s">
        <v>19</v>
      </c>
      <c r="C253" s="8">
        <v>38139</v>
      </c>
      <c r="D253" s="71"/>
      <c r="E253" s="71"/>
      <c r="F253" s="71"/>
      <c r="G253" s="12"/>
      <c r="H253" s="69"/>
      <c r="I253" s="22"/>
      <c r="J253" s="12"/>
      <c r="K253" s="69">
        <f t="shared" si="30"/>
        <v>84</v>
      </c>
      <c r="L253" s="69">
        <f t="shared" si="34"/>
        <v>14</v>
      </c>
      <c r="M253" s="69">
        <f t="shared" si="31"/>
        <v>14</v>
      </c>
      <c r="N253" s="69">
        <f t="shared" si="32"/>
        <v>14</v>
      </c>
      <c r="O253" s="12">
        <v>3</v>
      </c>
      <c r="P253" s="71">
        <v>3</v>
      </c>
      <c r="Q253" s="122">
        <f t="shared" si="33"/>
        <v>140</v>
      </c>
      <c r="R253" s="22"/>
    </row>
    <row r="254" spans="1:18" ht="12.75">
      <c r="A254" s="109"/>
      <c r="B254" s="5" t="s">
        <v>20</v>
      </c>
      <c r="C254" s="8">
        <v>38140</v>
      </c>
      <c r="D254" s="71"/>
      <c r="E254" s="71"/>
      <c r="F254" s="71"/>
      <c r="G254" s="12"/>
      <c r="H254" s="69"/>
      <c r="I254" s="22"/>
      <c r="J254" s="12"/>
      <c r="K254" s="69">
        <f t="shared" si="30"/>
        <v>84</v>
      </c>
      <c r="L254" s="69">
        <f t="shared" si="34"/>
        <v>14</v>
      </c>
      <c r="M254" s="69">
        <f t="shared" si="31"/>
        <v>14</v>
      </c>
      <c r="N254" s="69">
        <f t="shared" si="32"/>
        <v>14</v>
      </c>
      <c r="O254" s="12">
        <v>3</v>
      </c>
      <c r="P254" s="71">
        <v>3</v>
      </c>
      <c r="Q254" s="122">
        <f t="shared" si="33"/>
        <v>140</v>
      </c>
      <c r="R254" s="22"/>
    </row>
    <row r="255" spans="1:18" ht="12.75">
      <c r="A255" s="109"/>
      <c r="B255" s="5" t="s">
        <v>21</v>
      </c>
      <c r="C255" s="8">
        <v>38141</v>
      </c>
      <c r="D255" s="71"/>
      <c r="E255" s="71"/>
      <c r="F255" s="71"/>
      <c r="G255" s="12"/>
      <c r="H255" s="69"/>
      <c r="I255" s="22"/>
      <c r="J255" s="12"/>
      <c r="K255" s="69">
        <f t="shared" si="30"/>
        <v>84</v>
      </c>
      <c r="L255" s="69">
        <f t="shared" si="34"/>
        <v>14</v>
      </c>
      <c r="M255" s="69">
        <f t="shared" si="31"/>
        <v>14</v>
      </c>
      <c r="N255" s="69">
        <f t="shared" si="32"/>
        <v>14</v>
      </c>
      <c r="O255" s="12">
        <v>3</v>
      </c>
      <c r="P255" s="71">
        <v>3</v>
      </c>
      <c r="Q255" s="122">
        <f t="shared" si="33"/>
        <v>140</v>
      </c>
      <c r="R255" s="22"/>
    </row>
    <row r="256" spans="1:18" ht="12.75">
      <c r="A256" s="109"/>
      <c r="B256" s="9" t="s">
        <v>16</v>
      </c>
      <c r="C256" s="7">
        <v>38142</v>
      </c>
      <c r="D256" s="68">
        <f>($D$4*I256)/100</f>
        <v>217.5</v>
      </c>
      <c r="E256" s="68">
        <f>($E$4*I256)/100</f>
        <v>72.5</v>
      </c>
      <c r="F256" s="68">
        <f>($F$4*I256)/100</f>
        <v>36.25</v>
      </c>
      <c r="G256" s="11"/>
      <c r="H256" s="68">
        <v>2</v>
      </c>
      <c r="I256" s="15">
        <f>I4*1.45</f>
        <v>145</v>
      </c>
      <c r="J256" s="11">
        <v>400</v>
      </c>
      <c r="K256" s="68">
        <f t="shared" si="30"/>
        <v>87</v>
      </c>
      <c r="L256" s="68">
        <f>($L$4*Q256)/100</f>
        <v>14.5</v>
      </c>
      <c r="M256" s="68">
        <f t="shared" si="31"/>
        <v>14.5</v>
      </c>
      <c r="N256" s="68">
        <f t="shared" si="32"/>
        <v>14.5</v>
      </c>
      <c r="O256" s="83">
        <v>3</v>
      </c>
      <c r="P256" s="68">
        <v>3</v>
      </c>
      <c r="Q256" s="119">
        <f aca="true" t="shared" si="35" ref="Q256:Q283">Q4*1.45</f>
        <v>145</v>
      </c>
      <c r="R256" s="131"/>
    </row>
    <row r="257" spans="1:18" ht="12.75">
      <c r="A257" s="109"/>
      <c r="B257" s="5" t="s">
        <v>6</v>
      </c>
      <c r="C257" s="8">
        <v>38143</v>
      </c>
      <c r="D257" s="71"/>
      <c r="E257" s="71"/>
      <c r="F257" s="71"/>
      <c r="G257" s="10"/>
      <c r="H257" s="69"/>
      <c r="I257" s="23"/>
      <c r="J257" s="10"/>
      <c r="K257" s="69">
        <f t="shared" si="30"/>
        <v>87</v>
      </c>
      <c r="L257" s="69">
        <f aca="true" t="shared" si="36" ref="L257:L283">($L$5*Q257)/100</f>
        <v>14.5</v>
      </c>
      <c r="M257" s="69">
        <f t="shared" si="31"/>
        <v>14.5</v>
      </c>
      <c r="N257" s="69">
        <f t="shared" si="32"/>
        <v>14.5</v>
      </c>
      <c r="O257" s="10">
        <v>3</v>
      </c>
      <c r="P257" s="71">
        <v>3</v>
      </c>
      <c r="Q257" s="122">
        <f t="shared" si="35"/>
        <v>145</v>
      </c>
      <c r="R257" s="22"/>
    </row>
    <row r="258" spans="1:18" ht="12.75">
      <c r="A258" s="109"/>
      <c r="B258" s="5" t="s">
        <v>17</v>
      </c>
      <c r="C258" s="8">
        <v>38144</v>
      </c>
      <c r="D258" s="71"/>
      <c r="E258" s="71"/>
      <c r="F258" s="71"/>
      <c r="G258" s="10"/>
      <c r="H258" s="69"/>
      <c r="I258" s="22"/>
      <c r="J258" s="10"/>
      <c r="K258" s="69">
        <f t="shared" si="30"/>
        <v>87</v>
      </c>
      <c r="L258" s="69">
        <f t="shared" si="36"/>
        <v>14.5</v>
      </c>
      <c r="M258" s="69">
        <f t="shared" si="31"/>
        <v>14.5</v>
      </c>
      <c r="N258" s="69">
        <f t="shared" si="32"/>
        <v>14.5</v>
      </c>
      <c r="O258" s="10">
        <v>3</v>
      </c>
      <c r="P258" s="71">
        <v>3</v>
      </c>
      <c r="Q258" s="122">
        <f t="shared" si="35"/>
        <v>145</v>
      </c>
      <c r="R258" s="22"/>
    </row>
    <row r="259" spans="1:18" ht="12.75">
      <c r="A259" s="109"/>
      <c r="B259" s="5" t="s">
        <v>18</v>
      </c>
      <c r="C259" s="8">
        <v>38145</v>
      </c>
      <c r="D259" s="71"/>
      <c r="E259" s="71"/>
      <c r="F259" s="71"/>
      <c r="G259" s="10"/>
      <c r="H259" s="69"/>
      <c r="I259" s="22"/>
      <c r="J259" s="10"/>
      <c r="K259" s="69">
        <f t="shared" si="30"/>
        <v>87</v>
      </c>
      <c r="L259" s="69">
        <f t="shared" si="36"/>
        <v>14.5</v>
      </c>
      <c r="M259" s="69">
        <f t="shared" si="31"/>
        <v>14.5</v>
      </c>
      <c r="N259" s="69">
        <f t="shared" si="32"/>
        <v>14.5</v>
      </c>
      <c r="O259" s="10">
        <v>3</v>
      </c>
      <c r="P259" s="71">
        <v>3</v>
      </c>
      <c r="Q259" s="122">
        <f t="shared" si="35"/>
        <v>145</v>
      </c>
      <c r="R259" s="22"/>
    </row>
    <row r="260" spans="1:18" ht="12.75">
      <c r="A260" s="109"/>
      <c r="B260" s="5" t="s">
        <v>19</v>
      </c>
      <c r="C260" s="8">
        <v>38146</v>
      </c>
      <c r="D260" s="71"/>
      <c r="E260" s="71"/>
      <c r="F260" s="71"/>
      <c r="G260" s="10"/>
      <c r="H260" s="69"/>
      <c r="I260" s="22"/>
      <c r="J260" s="10"/>
      <c r="K260" s="69">
        <f t="shared" si="30"/>
        <v>87</v>
      </c>
      <c r="L260" s="69">
        <f t="shared" si="36"/>
        <v>14.5</v>
      </c>
      <c r="M260" s="69">
        <f t="shared" si="31"/>
        <v>14.5</v>
      </c>
      <c r="N260" s="69">
        <f t="shared" si="32"/>
        <v>14.5</v>
      </c>
      <c r="O260" s="10">
        <v>3</v>
      </c>
      <c r="P260" s="71">
        <v>3</v>
      </c>
      <c r="Q260" s="122">
        <f t="shared" si="35"/>
        <v>145</v>
      </c>
      <c r="R260" s="22"/>
    </row>
    <row r="261" spans="1:18" ht="12.75">
      <c r="A261" s="109"/>
      <c r="B261" s="5" t="s">
        <v>20</v>
      </c>
      <c r="C261" s="8">
        <v>38147</v>
      </c>
      <c r="D261" s="71"/>
      <c r="E261" s="71"/>
      <c r="F261" s="71"/>
      <c r="G261" s="10"/>
      <c r="H261" s="69"/>
      <c r="I261" s="22"/>
      <c r="J261" s="10"/>
      <c r="K261" s="69">
        <f t="shared" si="30"/>
        <v>87</v>
      </c>
      <c r="L261" s="69">
        <f t="shared" si="36"/>
        <v>14.5</v>
      </c>
      <c r="M261" s="69">
        <f t="shared" si="31"/>
        <v>14.5</v>
      </c>
      <c r="N261" s="69">
        <f t="shared" si="32"/>
        <v>14.5</v>
      </c>
      <c r="O261" s="10">
        <v>3</v>
      </c>
      <c r="P261" s="71">
        <v>3</v>
      </c>
      <c r="Q261" s="122">
        <f t="shared" si="35"/>
        <v>145</v>
      </c>
      <c r="R261" s="22"/>
    </row>
    <row r="262" spans="1:18" ht="12.75">
      <c r="A262" s="109"/>
      <c r="B262" s="5" t="s">
        <v>21</v>
      </c>
      <c r="C262" s="8">
        <v>38148</v>
      </c>
      <c r="D262" s="71"/>
      <c r="E262" s="71"/>
      <c r="F262" s="71"/>
      <c r="G262" s="10"/>
      <c r="H262" s="69"/>
      <c r="I262" s="22"/>
      <c r="J262" s="10"/>
      <c r="K262" s="69">
        <f t="shared" si="30"/>
        <v>87</v>
      </c>
      <c r="L262" s="69">
        <f t="shared" si="36"/>
        <v>14.5</v>
      </c>
      <c r="M262" s="69">
        <f t="shared" si="31"/>
        <v>14.5</v>
      </c>
      <c r="N262" s="69">
        <f t="shared" si="32"/>
        <v>14.5</v>
      </c>
      <c r="O262" s="10">
        <v>3</v>
      </c>
      <c r="P262" s="71">
        <v>3</v>
      </c>
      <c r="Q262" s="122">
        <f t="shared" si="35"/>
        <v>145</v>
      </c>
      <c r="R262" s="22"/>
    </row>
    <row r="263" spans="1:18" ht="12.75">
      <c r="A263" s="109"/>
      <c r="B263" s="53" t="s">
        <v>16</v>
      </c>
      <c r="C263" s="6">
        <v>38149</v>
      </c>
      <c r="D263" s="70">
        <f>($D$4*I263)/100</f>
        <v>217.5</v>
      </c>
      <c r="E263" s="70">
        <f>($E$4*I263)/100</f>
        <v>72.5</v>
      </c>
      <c r="F263" s="70">
        <f>($F$4*I263)/100</f>
        <v>36.25</v>
      </c>
      <c r="G263" s="54"/>
      <c r="H263" s="70">
        <v>2</v>
      </c>
      <c r="I263" s="55">
        <f>I11*1.45</f>
        <v>145</v>
      </c>
      <c r="J263" s="54">
        <v>400</v>
      </c>
      <c r="K263" s="70">
        <f t="shared" si="30"/>
        <v>87</v>
      </c>
      <c r="L263" s="70">
        <f t="shared" si="36"/>
        <v>14.5</v>
      </c>
      <c r="M263" s="70">
        <f t="shared" si="31"/>
        <v>14.5</v>
      </c>
      <c r="N263" s="70">
        <f t="shared" si="32"/>
        <v>14.5</v>
      </c>
      <c r="O263" s="54">
        <v>3</v>
      </c>
      <c r="P263" s="70">
        <v>3</v>
      </c>
      <c r="Q263" s="123">
        <f t="shared" si="35"/>
        <v>145</v>
      </c>
      <c r="R263" s="22"/>
    </row>
    <row r="264" spans="1:18" ht="12.75">
      <c r="A264" s="109"/>
      <c r="B264" s="5" t="s">
        <v>6</v>
      </c>
      <c r="C264" s="8">
        <v>38150</v>
      </c>
      <c r="D264" s="71"/>
      <c r="E264" s="71"/>
      <c r="F264" s="71"/>
      <c r="G264" s="10"/>
      <c r="H264" s="69"/>
      <c r="I264" s="22"/>
      <c r="J264" s="12"/>
      <c r="K264" s="69">
        <f t="shared" si="30"/>
        <v>87</v>
      </c>
      <c r="L264" s="69">
        <f t="shared" si="36"/>
        <v>14.5</v>
      </c>
      <c r="M264" s="69">
        <f t="shared" si="31"/>
        <v>14.5</v>
      </c>
      <c r="N264" s="69">
        <f t="shared" si="32"/>
        <v>14.5</v>
      </c>
      <c r="O264" s="12">
        <v>3</v>
      </c>
      <c r="P264" s="71">
        <v>3</v>
      </c>
      <c r="Q264" s="122">
        <f t="shared" si="35"/>
        <v>145</v>
      </c>
      <c r="R264" s="22"/>
    </row>
    <row r="265" spans="1:18" ht="12.75">
      <c r="A265" s="109"/>
      <c r="B265" s="5" t="s">
        <v>17</v>
      </c>
      <c r="C265" s="8">
        <v>38151</v>
      </c>
      <c r="D265" s="71"/>
      <c r="E265" s="71"/>
      <c r="F265" s="71"/>
      <c r="G265" s="10"/>
      <c r="H265" s="69"/>
      <c r="I265" s="22"/>
      <c r="J265" s="12"/>
      <c r="K265" s="69">
        <f t="shared" si="30"/>
        <v>87</v>
      </c>
      <c r="L265" s="69">
        <f t="shared" si="36"/>
        <v>14.5</v>
      </c>
      <c r="M265" s="69">
        <f t="shared" si="31"/>
        <v>14.5</v>
      </c>
      <c r="N265" s="69">
        <f t="shared" si="32"/>
        <v>14.5</v>
      </c>
      <c r="O265" s="12">
        <v>3</v>
      </c>
      <c r="P265" s="71">
        <v>3</v>
      </c>
      <c r="Q265" s="122">
        <f t="shared" si="35"/>
        <v>145</v>
      </c>
      <c r="R265" s="22"/>
    </row>
    <row r="266" spans="1:18" ht="12.75">
      <c r="A266" s="109"/>
      <c r="B266" s="5" t="s">
        <v>18</v>
      </c>
      <c r="C266" s="8">
        <v>38152</v>
      </c>
      <c r="D266" s="71"/>
      <c r="E266" s="71"/>
      <c r="F266" s="71"/>
      <c r="G266" s="10"/>
      <c r="H266" s="69"/>
      <c r="I266" s="22"/>
      <c r="J266" s="12"/>
      <c r="K266" s="69">
        <f t="shared" si="30"/>
        <v>87</v>
      </c>
      <c r="L266" s="69">
        <f t="shared" si="36"/>
        <v>14.5</v>
      </c>
      <c r="M266" s="69">
        <f t="shared" si="31"/>
        <v>14.5</v>
      </c>
      <c r="N266" s="69">
        <f t="shared" si="32"/>
        <v>14.5</v>
      </c>
      <c r="O266" s="12">
        <v>3</v>
      </c>
      <c r="P266" s="71">
        <v>3</v>
      </c>
      <c r="Q266" s="122">
        <f t="shared" si="35"/>
        <v>145</v>
      </c>
      <c r="R266" s="22"/>
    </row>
    <row r="267" spans="1:18" ht="12.75">
      <c r="A267" s="109"/>
      <c r="B267" s="5" t="s">
        <v>19</v>
      </c>
      <c r="C267" s="8">
        <v>38153</v>
      </c>
      <c r="D267" s="71"/>
      <c r="E267" s="71"/>
      <c r="F267" s="71"/>
      <c r="G267" s="10"/>
      <c r="H267" s="69"/>
      <c r="I267" s="22"/>
      <c r="J267" s="12"/>
      <c r="K267" s="69">
        <f t="shared" si="30"/>
        <v>87</v>
      </c>
      <c r="L267" s="69">
        <f t="shared" si="36"/>
        <v>14.5</v>
      </c>
      <c r="M267" s="69">
        <f t="shared" si="31"/>
        <v>14.5</v>
      </c>
      <c r="N267" s="69">
        <f t="shared" si="32"/>
        <v>14.5</v>
      </c>
      <c r="O267" s="12">
        <v>3</v>
      </c>
      <c r="P267" s="71">
        <v>3</v>
      </c>
      <c r="Q267" s="122">
        <f t="shared" si="35"/>
        <v>145</v>
      </c>
      <c r="R267" s="22"/>
    </row>
    <row r="268" spans="1:18" ht="12.75">
      <c r="A268" s="109"/>
      <c r="B268" s="5" t="s">
        <v>20</v>
      </c>
      <c r="C268" s="8">
        <v>38154</v>
      </c>
      <c r="D268" s="71"/>
      <c r="E268" s="71"/>
      <c r="F268" s="71"/>
      <c r="G268" s="10"/>
      <c r="H268" s="69"/>
      <c r="I268" s="22"/>
      <c r="J268" s="12"/>
      <c r="K268" s="69">
        <f t="shared" si="30"/>
        <v>87</v>
      </c>
      <c r="L268" s="69">
        <f t="shared" si="36"/>
        <v>14.5</v>
      </c>
      <c r="M268" s="69">
        <f t="shared" si="31"/>
        <v>14.5</v>
      </c>
      <c r="N268" s="69">
        <f t="shared" si="32"/>
        <v>14.5</v>
      </c>
      <c r="O268" s="12">
        <v>3</v>
      </c>
      <c r="P268" s="71">
        <v>3</v>
      </c>
      <c r="Q268" s="122">
        <f t="shared" si="35"/>
        <v>145</v>
      </c>
      <c r="R268" s="22"/>
    </row>
    <row r="269" spans="1:18" ht="12.75">
      <c r="A269" s="109"/>
      <c r="B269" s="5" t="s">
        <v>21</v>
      </c>
      <c r="C269" s="8">
        <v>38155</v>
      </c>
      <c r="D269" s="71"/>
      <c r="E269" s="71"/>
      <c r="F269" s="71"/>
      <c r="G269" s="10"/>
      <c r="H269" s="69"/>
      <c r="I269" s="22"/>
      <c r="J269" s="12"/>
      <c r="K269" s="69">
        <f t="shared" si="30"/>
        <v>87</v>
      </c>
      <c r="L269" s="69">
        <f t="shared" si="36"/>
        <v>14.5</v>
      </c>
      <c r="M269" s="69">
        <f t="shared" si="31"/>
        <v>14.5</v>
      </c>
      <c r="N269" s="69">
        <f t="shared" si="32"/>
        <v>14.5</v>
      </c>
      <c r="O269" s="12">
        <v>3</v>
      </c>
      <c r="P269" s="71">
        <v>3</v>
      </c>
      <c r="Q269" s="122">
        <f t="shared" si="35"/>
        <v>145</v>
      </c>
      <c r="R269" s="22"/>
    </row>
    <row r="270" spans="1:18" ht="12.75">
      <c r="A270" s="109"/>
      <c r="B270" s="53" t="s">
        <v>16</v>
      </c>
      <c r="C270" s="6">
        <v>38156</v>
      </c>
      <c r="D270" s="70">
        <f>($D$4*I270)/100</f>
        <v>217.5</v>
      </c>
      <c r="E270" s="70">
        <f>($E$4*I270)/100</f>
        <v>72.5</v>
      </c>
      <c r="F270" s="70">
        <f>($F$4*I270)/100</f>
        <v>36.25</v>
      </c>
      <c r="G270" s="54"/>
      <c r="H270" s="70">
        <v>2</v>
      </c>
      <c r="I270" s="55">
        <f>I18*1.45</f>
        <v>145</v>
      </c>
      <c r="J270" s="54">
        <v>400</v>
      </c>
      <c r="K270" s="70">
        <f t="shared" si="30"/>
        <v>87</v>
      </c>
      <c r="L270" s="70">
        <f t="shared" si="36"/>
        <v>14.5</v>
      </c>
      <c r="M270" s="70">
        <f t="shared" si="31"/>
        <v>14.5</v>
      </c>
      <c r="N270" s="70">
        <f t="shared" si="32"/>
        <v>14.5</v>
      </c>
      <c r="O270" s="54">
        <v>3</v>
      </c>
      <c r="P270" s="70">
        <v>3</v>
      </c>
      <c r="Q270" s="123">
        <f t="shared" si="35"/>
        <v>145</v>
      </c>
      <c r="R270" s="22"/>
    </row>
    <row r="271" spans="1:18" ht="12.75">
      <c r="A271" s="109"/>
      <c r="B271" s="5" t="s">
        <v>6</v>
      </c>
      <c r="C271" s="8">
        <v>38157</v>
      </c>
      <c r="D271" s="71"/>
      <c r="E271" s="71"/>
      <c r="F271" s="71"/>
      <c r="G271" s="10"/>
      <c r="H271" s="69"/>
      <c r="I271" s="22"/>
      <c r="J271" s="12"/>
      <c r="K271" s="69">
        <f t="shared" si="30"/>
        <v>87</v>
      </c>
      <c r="L271" s="69">
        <f t="shared" si="36"/>
        <v>14.5</v>
      </c>
      <c r="M271" s="69">
        <f t="shared" si="31"/>
        <v>14.5</v>
      </c>
      <c r="N271" s="69">
        <f t="shared" si="32"/>
        <v>14.5</v>
      </c>
      <c r="O271" s="12">
        <v>3</v>
      </c>
      <c r="P271" s="71">
        <v>3</v>
      </c>
      <c r="Q271" s="122">
        <f t="shared" si="35"/>
        <v>145</v>
      </c>
      <c r="R271" s="22"/>
    </row>
    <row r="272" spans="1:18" ht="12.75">
      <c r="A272" s="109"/>
      <c r="B272" s="5" t="s">
        <v>17</v>
      </c>
      <c r="C272" s="8">
        <v>38158</v>
      </c>
      <c r="D272" s="71"/>
      <c r="E272" s="71"/>
      <c r="F272" s="71"/>
      <c r="G272" s="10"/>
      <c r="H272" s="69"/>
      <c r="I272" s="22"/>
      <c r="J272" s="12"/>
      <c r="K272" s="69">
        <f t="shared" si="30"/>
        <v>87</v>
      </c>
      <c r="L272" s="69">
        <f t="shared" si="36"/>
        <v>14.5</v>
      </c>
      <c r="M272" s="69">
        <f t="shared" si="31"/>
        <v>14.5</v>
      </c>
      <c r="N272" s="69">
        <f t="shared" si="32"/>
        <v>14.5</v>
      </c>
      <c r="O272" s="12">
        <v>3</v>
      </c>
      <c r="P272" s="71">
        <v>3</v>
      </c>
      <c r="Q272" s="122">
        <f t="shared" si="35"/>
        <v>145</v>
      </c>
      <c r="R272" s="22"/>
    </row>
    <row r="273" spans="1:18" ht="12.75">
      <c r="A273" s="109"/>
      <c r="B273" s="5" t="s">
        <v>18</v>
      </c>
      <c r="C273" s="8">
        <v>38159</v>
      </c>
      <c r="D273" s="71"/>
      <c r="E273" s="71"/>
      <c r="F273" s="71"/>
      <c r="G273" s="10"/>
      <c r="H273" s="69"/>
      <c r="I273" s="22"/>
      <c r="J273" s="12"/>
      <c r="K273" s="69">
        <f t="shared" si="30"/>
        <v>87</v>
      </c>
      <c r="L273" s="69">
        <f t="shared" si="36"/>
        <v>14.5</v>
      </c>
      <c r="M273" s="69">
        <f t="shared" si="31"/>
        <v>14.5</v>
      </c>
      <c r="N273" s="69">
        <f t="shared" si="32"/>
        <v>14.5</v>
      </c>
      <c r="O273" s="12">
        <v>3</v>
      </c>
      <c r="P273" s="71">
        <v>3</v>
      </c>
      <c r="Q273" s="122">
        <f t="shared" si="35"/>
        <v>145</v>
      </c>
      <c r="R273" s="22"/>
    </row>
    <row r="274" spans="1:18" ht="12.75">
      <c r="A274" s="109"/>
      <c r="B274" s="5" t="s">
        <v>19</v>
      </c>
      <c r="C274" s="8">
        <v>38160</v>
      </c>
      <c r="D274" s="71"/>
      <c r="E274" s="71"/>
      <c r="F274" s="71"/>
      <c r="G274" s="10"/>
      <c r="H274" s="69"/>
      <c r="I274" s="22"/>
      <c r="J274" s="12"/>
      <c r="K274" s="69">
        <f t="shared" si="30"/>
        <v>87</v>
      </c>
      <c r="L274" s="69">
        <f t="shared" si="36"/>
        <v>14.5</v>
      </c>
      <c r="M274" s="69">
        <f t="shared" si="31"/>
        <v>14.5</v>
      </c>
      <c r="N274" s="69">
        <f t="shared" si="32"/>
        <v>14.5</v>
      </c>
      <c r="O274" s="12">
        <v>3</v>
      </c>
      <c r="P274" s="71">
        <v>3</v>
      </c>
      <c r="Q274" s="122">
        <f t="shared" si="35"/>
        <v>145</v>
      </c>
      <c r="R274" s="22"/>
    </row>
    <row r="275" spans="1:18" ht="12.75">
      <c r="A275" s="109"/>
      <c r="B275" s="5" t="s">
        <v>20</v>
      </c>
      <c r="C275" s="8">
        <v>38161</v>
      </c>
      <c r="D275" s="71"/>
      <c r="E275" s="71"/>
      <c r="F275" s="71"/>
      <c r="G275" s="10"/>
      <c r="H275" s="69"/>
      <c r="I275" s="22"/>
      <c r="J275" s="12"/>
      <c r="K275" s="69">
        <f t="shared" si="30"/>
        <v>87</v>
      </c>
      <c r="L275" s="69">
        <f t="shared" si="36"/>
        <v>14.5</v>
      </c>
      <c r="M275" s="69">
        <f t="shared" si="31"/>
        <v>14.5</v>
      </c>
      <c r="N275" s="69">
        <f t="shared" si="32"/>
        <v>14.5</v>
      </c>
      <c r="O275" s="12">
        <v>3</v>
      </c>
      <c r="P275" s="71">
        <v>3</v>
      </c>
      <c r="Q275" s="122">
        <f t="shared" si="35"/>
        <v>145</v>
      </c>
      <c r="R275" s="22"/>
    </row>
    <row r="276" spans="1:18" ht="12.75">
      <c r="A276" s="109"/>
      <c r="B276" s="5" t="s">
        <v>21</v>
      </c>
      <c r="C276" s="8">
        <v>38162</v>
      </c>
      <c r="D276" s="71"/>
      <c r="E276" s="71"/>
      <c r="F276" s="71"/>
      <c r="G276" s="10"/>
      <c r="H276" s="69"/>
      <c r="I276" s="22"/>
      <c r="J276" s="12"/>
      <c r="K276" s="69">
        <f t="shared" si="30"/>
        <v>87</v>
      </c>
      <c r="L276" s="69">
        <f t="shared" si="36"/>
        <v>14.5</v>
      </c>
      <c r="M276" s="69">
        <f t="shared" si="31"/>
        <v>14.5</v>
      </c>
      <c r="N276" s="69">
        <f t="shared" si="32"/>
        <v>14.5</v>
      </c>
      <c r="O276" s="12">
        <v>3</v>
      </c>
      <c r="P276" s="71">
        <v>3</v>
      </c>
      <c r="Q276" s="122">
        <f t="shared" si="35"/>
        <v>145</v>
      </c>
      <c r="R276" s="22"/>
    </row>
    <row r="277" spans="1:18" ht="12.75">
      <c r="A277" s="109"/>
      <c r="B277" s="53" t="s">
        <v>16</v>
      </c>
      <c r="C277" s="6">
        <v>38163</v>
      </c>
      <c r="D277" s="70">
        <f>($D$4*I277)/100</f>
        <v>217.5</v>
      </c>
      <c r="E277" s="70">
        <f>($E$4*I277)/100</f>
        <v>72.5</v>
      </c>
      <c r="F277" s="70">
        <f>($F$4*I277)/100</f>
        <v>36.25</v>
      </c>
      <c r="G277" s="54"/>
      <c r="H277" s="70">
        <v>2</v>
      </c>
      <c r="I277" s="55">
        <f>I25*1.45</f>
        <v>145</v>
      </c>
      <c r="J277" s="54">
        <v>400</v>
      </c>
      <c r="K277" s="70">
        <f t="shared" si="30"/>
        <v>87</v>
      </c>
      <c r="L277" s="70">
        <f t="shared" si="36"/>
        <v>14.5</v>
      </c>
      <c r="M277" s="70">
        <f t="shared" si="31"/>
        <v>14.5</v>
      </c>
      <c r="N277" s="70">
        <f t="shared" si="32"/>
        <v>14.5</v>
      </c>
      <c r="O277" s="54">
        <v>3</v>
      </c>
      <c r="P277" s="70">
        <v>3</v>
      </c>
      <c r="Q277" s="123">
        <f t="shared" si="35"/>
        <v>145</v>
      </c>
      <c r="R277" s="22"/>
    </row>
    <row r="278" spans="1:18" ht="12.75">
      <c r="A278" s="109"/>
      <c r="B278" s="5" t="s">
        <v>6</v>
      </c>
      <c r="C278" s="8">
        <v>38164</v>
      </c>
      <c r="D278" s="71"/>
      <c r="E278" s="71"/>
      <c r="F278" s="71"/>
      <c r="G278" s="10"/>
      <c r="H278" s="69"/>
      <c r="I278" s="22"/>
      <c r="J278" s="12"/>
      <c r="K278" s="69">
        <f t="shared" si="30"/>
        <v>87</v>
      </c>
      <c r="L278" s="69">
        <f t="shared" si="36"/>
        <v>14.5</v>
      </c>
      <c r="M278" s="69">
        <f t="shared" si="31"/>
        <v>14.5</v>
      </c>
      <c r="N278" s="69">
        <f t="shared" si="32"/>
        <v>14.5</v>
      </c>
      <c r="O278" s="12">
        <v>3</v>
      </c>
      <c r="P278" s="71">
        <v>3</v>
      </c>
      <c r="Q278" s="122">
        <f t="shared" si="35"/>
        <v>145</v>
      </c>
      <c r="R278" s="22"/>
    </row>
    <row r="279" spans="1:18" ht="12.75">
      <c r="A279" s="109"/>
      <c r="B279" s="5" t="s">
        <v>17</v>
      </c>
      <c r="C279" s="8">
        <v>38165</v>
      </c>
      <c r="D279" s="71"/>
      <c r="E279" s="71"/>
      <c r="F279" s="71"/>
      <c r="G279" s="10"/>
      <c r="H279" s="69"/>
      <c r="I279" s="22"/>
      <c r="J279" s="12"/>
      <c r="K279" s="69">
        <f t="shared" si="30"/>
        <v>87</v>
      </c>
      <c r="L279" s="69">
        <f t="shared" si="36"/>
        <v>14.5</v>
      </c>
      <c r="M279" s="69">
        <f t="shared" si="31"/>
        <v>14.5</v>
      </c>
      <c r="N279" s="69">
        <f t="shared" si="32"/>
        <v>14.5</v>
      </c>
      <c r="O279" s="12">
        <v>3</v>
      </c>
      <c r="P279" s="71">
        <v>3</v>
      </c>
      <c r="Q279" s="122">
        <f t="shared" si="35"/>
        <v>145</v>
      </c>
      <c r="R279" s="22"/>
    </row>
    <row r="280" spans="1:18" ht="12.75">
      <c r="A280" s="109"/>
      <c r="B280" s="5" t="s">
        <v>18</v>
      </c>
      <c r="C280" s="8">
        <v>38166</v>
      </c>
      <c r="D280" s="71"/>
      <c r="E280" s="71"/>
      <c r="F280" s="71"/>
      <c r="G280" s="12"/>
      <c r="H280" s="69"/>
      <c r="I280" s="22"/>
      <c r="J280" s="12"/>
      <c r="K280" s="69">
        <f t="shared" si="30"/>
        <v>87</v>
      </c>
      <c r="L280" s="69">
        <f t="shared" si="36"/>
        <v>14.5</v>
      </c>
      <c r="M280" s="69">
        <f t="shared" si="31"/>
        <v>14.5</v>
      </c>
      <c r="N280" s="69">
        <f t="shared" si="32"/>
        <v>14.5</v>
      </c>
      <c r="O280" s="12">
        <v>3</v>
      </c>
      <c r="P280" s="71">
        <v>3</v>
      </c>
      <c r="Q280" s="122">
        <f t="shared" si="35"/>
        <v>145</v>
      </c>
      <c r="R280" s="22"/>
    </row>
    <row r="281" spans="1:18" ht="12.75">
      <c r="A281" s="109"/>
      <c r="B281" s="5" t="s">
        <v>19</v>
      </c>
      <c r="C281" s="8">
        <v>38167</v>
      </c>
      <c r="D281" s="71"/>
      <c r="E281" s="71"/>
      <c r="F281" s="71"/>
      <c r="G281" s="12"/>
      <c r="H281" s="69"/>
      <c r="I281" s="22"/>
      <c r="J281" s="12"/>
      <c r="K281" s="69">
        <f t="shared" si="30"/>
        <v>87</v>
      </c>
      <c r="L281" s="69">
        <f t="shared" si="36"/>
        <v>14.5</v>
      </c>
      <c r="M281" s="69">
        <f t="shared" si="31"/>
        <v>14.5</v>
      </c>
      <c r="N281" s="69">
        <f t="shared" si="32"/>
        <v>14.5</v>
      </c>
      <c r="O281" s="12">
        <v>3</v>
      </c>
      <c r="P281" s="71">
        <v>3</v>
      </c>
      <c r="Q281" s="122">
        <f t="shared" si="35"/>
        <v>145</v>
      </c>
      <c r="R281" s="22"/>
    </row>
    <row r="282" spans="1:18" ht="12.75">
      <c r="A282" s="109"/>
      <c r="B282" s="5" t="s">
        <v>20</v>
      </c>
      <c r="C282" s="8">
        <v>38168</v>
      </c>
      <c r="D282" s="71"/>
      <c r="E282" s="71"/>
      <c r="F282" s="71"/>
      <c r="G282" s="10"/>
      <c r="H282" s="69">
        <v>2</v>
      </c>
      <c r="I282" s="22"/>
      <c r="J282" s="10">
        <v>400</v>
      </c>
      <c r="K282" s="69">
        <f t="shared" si="30"/>
        <v>87</v>
      </c>
      <c r="L282" s="69">
        <f t="shared" si="36"/>
        <v>14.5</v>
      </c>
      <c r="M282" s="69">
        <f t="shared" si="31"/>
        <v>14.5</v>
      </c>
      <c r="N282" s="69">
        <f t="shared" si="32"/>
        <v>14.5</v>
      </c>
      <c r="O282" s="12">
        <v>3</v>
      </c>
      <c r="P282" s="71">
        <v>3</v>
      </c>
      <c r="Q282" s="122">
        <f t="shared" si="35"/>
        <v>145</v>
      </c>
      <c r="R282" s="22"/>
    </row>
    <row r="283" spans="1:18" ht="13.5" thickBot="1">
      <c r="A283" s="109"/>
      <c r="B283" s="90" t="s">
        <v>21</v>
      </c>
      <c r="C283" s="91">
        <v>38169</v>
      </c>
      <c r="D283" s="92"/>
      <c r="E283" s="92"/>
      <c r="F283" s="92"/>
      <c r="G283" s="93"/>
      <c r="H283" s="94"/>
      <c r="I283" s="95"/>
      <c r="J283" s="93"/>
      <c r="K283" s="94">
        <f t="shared" si="30"/>
        <v>87</v>
      </c>
      <c r="L283" s="94">
        <f t="shared" si="36"/>
        <v>14.5</v>
      </c>
      <c r="M283" s="94">
        <f t="shared" si="31"/>
        <v>14.5</v>
      </c>
      <c r="N283" s="94">
        <f t="shared" si="32"/>
        <v>14.5</v>
      </c>
      <c r="O283" s="93">
        <v>3</v>
      </c>
      <c r="P283" s="92">
        <v>3</v>
      </c>
      <c r="Q283" s="124">
        <f t="shared" si="35"/>
        <v>145</v>
      </c>
      <c r="R283" s="22"/>
    </row>
    <row r="284" spans="1:18" ht="13.5" thickBot="1">
      <c r="A284" s="112"/>
      <c r="B284" s="102" t="s">
        <v>16</v>
      </c>
      <c r="C284" s="103">
        <v>38170</v>
      </c>
      <c r="D284" s="104">
        <f>($D$4*I284)/100</f>
        <v>225</v>
      </c>
      <c r="E284" s="104">
        <f>($E$4*I284)/100</f>
        <v>75</v>
      </c>
      <c r="F284" s="104">
        <f>($F$4*I284)/100</f>
        <v>37.5</v>
      </c>
      <c r="G284" s="105"/>
      <c r="H284" s="104">
        <v>3</v>
      </c>
      <c r="I284" s="106">
        <f>I4*1.5</f>
        <v>150</v>
      </c>
      <c r="J284" s="105"/>
      <c r="K284" s="104">
        <f t="shared" si="30"/>
        <v>90</v>
      </c>
      <c r="L284" s="104">
        <f>($L$4*Q284)/100</f>
        <v>15</v>
      </c>
      <c r="M284" s="104">
        <f t="shared" si="31"/>
        <v>15</v>
      </c>
      <c r="N284" s="104">
        <f t="shared" si="32"/>
        <v>15</v>
      </c>
      <c r="O284" s="107">
        <v>3</v>
      </c>
      <c r="P284" s="104">
        <v>3</v>
      </c>
      <c r="Q284" s="125">
        <f aca="true" t="shared" si="37" ref="Q284:Q311">Q4*1.5</f>
        <v>150</v>
      </c>
      <c r="R284" s="131"/>
    </row>
    <row r="285" spans="1:18" ht="12.75">
      <c r="A285" s="109"/>
      <c r="B285" s="96" t="s">
        <v>6</v>
      </c>
      <c r="C285" s="97">
        <v>38171</v>
      </c>
      <c r="D285" s="98"/>
      <c r="E285" s="98"/>
      <c r="F285" s="98"/>
      <c r="G285" s="99"/>
      <c r="H285" s="100"/>
      <c r="I285" s="101"/>
      <c r="J285" s="99"/>
      <c r="K285" s="100">
        <f t="shared" si="30"/>
        <v>90</v>
      </c>
      <c r="L285" s="100">
        <f aca="true" t="shared" si="38" ref="L285:L311">($L$5*Q285)/100</f>
        <v>15</v>
      </c>
      <c r="M285" s="100">
        <f t="shared" si="31"/>
        <v>15</v>
      </c>
      <c r="N285" s="100">
        <f t="shared" si="32"/>
        <v>15</v>
      </c>
      <c r="O285" s="99">
        <v>3</v>
      </c>
      <c r="P285" s="98">
        <v>3</v>
      </c>
      <c r="Q285" s="126">
        <f t="shared" si="37"/>
        <v>150</v>
      </c>
      <c r="R285" s="22"/>
    </row>
    <row r="286" spans="1:18" ht="12.75">
      <c r="A286" s="109"/>
      <c r="B286" s="5" t="s">
        <v>17</v>
      </c>
      <c r="C286" s="8">
        <v>38172</v>
      </c>
      <c r="D286" s="71"/>
      <c r="E286" s="71"/>
      <c r="F286" s="71"/>
      <c r="G286" s="10"/>
      <c r="H286" s="69"/>
      <c r="I286" s="23"/>
      <c r="J286" s="10"/>
      <c r="K286" s="69">
        <f t="shared" si="30"/>
        <v>90</v>
      </c>
      <c r="L286" s="69">
        <f t="shared" si="38"/>
        <v>15</v>
      </c>
      <c r="M286" s="69">
        <f t="shared" si="31"/>
        <v>15</v>
      </c>
      <c r="N286" s="69">
        <f t="shared" si="32"/>
        <v>15</v>
      </c>
      <c r="O286" s="10">
        <v>3</v>
      </c>
      <c r="P286" s="71">
        <v>3</v>
      </c>
      <c r="Q286" s="122">
        <f t="shared" si="37"/>
        <v>150</v>
      </c>
      <c r="R286" s="22"/>
    </row>
    <row r="287" spans="1:18" ht="12.75">
      <c r="A287" s="109"/>
      <c r="B287" s="5" t="s">
        <v>18</v>
      </c>
      <c r="C287" s="8">
        <v>38173</v>
      </c>
      <c r="D287" s="71"/>
      <c r="E287" s="71"/>
      <c r="F287" s="71"/>
      <c r="G287" s="10"/>
      <c r="H287" s="69"/>
      <c r="I287" s="22"/>
      <c r="J287" s="10"/>
      <c r="K287" s="69">
        <f t="shared" si="30"/>
        <v>90</v>
      </c>
      <c r="L287" s="69">
        <f t="shared" si="38"/>
        <v>15</v>
      </c>
      <c r="M287" s="69">
        <f t="shared" si="31"/>
        <v>15</v>
      </c>
      <c r="N287" s="69">
        <f t="shared" si="32"/>
        <v>15</v>
      </c>
      <c r="O287" s="10">
        <v>3</v>
      </c>
      <c r="P287" s="71">
        <v>3</v>
      </c>
      <c r="Q287" s="122">
        <f t="shared" si="37"/>
        <v>150</v>
      </c>
      <c r="R287" s="22"/>
    </row>
    <row r="288" spans="1:18" ht="12.75">
      <c r="A288" s="109"/>
      <c r="B288" s="5" t="s">
        <v>19</v>
      </c>
      <c r="C288" s="8">
        <v>38174</v>
      </c>
      <c r="D288" s="71"/>
      <c r="E288" s="71"/>
      <c r="F288" s="71"/>
      <c r="G288" s="10"/>
      <c r="H288" s="69"/>
      <c r="I288" s="22"/>
      <c r="J288" s="10"/>
      <c r="K288" s="69">
        <f aca="true" t="shared" si="39" ref="K288:K351">($K$4*Q288)/100</f>
        <v>90</v>
      </c>
      <c r="L288" s="69">
        <f t="shared" si="38"/>
        <v>15</v>
      </c>
      <c r="M288" s="69">
        <f aca="true" t="shared" si="40" ref="M288:M351">($M$4*Q288)/100</f>
        <v>15</v>
      </c>
      <c r="N288" s="69">
        <f aca="true" t="shared" si="41" ref="N288:N351">($N$4*Q288)/100</f>
        <v>15</v>
      </c>
      <c r="O288" s="10">
        <v>3</v>
      </c>
      <c r="P288" s="71">
        <v>3</v>
      </c>
      <c r="Q288" s="122">
        <f t="shared" si="37"/>
        <v>150</v>
      </c>
      <c r="R288" s="22"/>
    </row>
    <row r="289" spans="1:18" ht="12.75">
      <c r="A289" s="109"/>
      <c r="B289" s="5" t="s">
        <v>20</v>
      </c>
      <c r="C289" s="8">
        <v>38175</v>
      </c>
      <c r="D289" s="71"/>
      <c r="E289" s="71"/>
      <c r="F289" s="71"/>
      <c r="G289" s="10"/>
      <c r="H289" s="69"/>
      <c r="I289" s="22"/>
      <c r="J289" s="10"/>
      <c r="K289" s="69">
        <f t="shared" si="39"/>
        <v>90</v>
      </c>
      <c r="L289" s="69">
        <f t="shared" si="38"/>
        <v>15</v>
      </c>
      <c r="M289" s="69">
        <f t="shared" si="40"/>
        <v>15</v>
      </c>
      <c r="N289" s="69">
        <f t="shared" si="41"/>
        <v>15</v>
      </c>
      <c r="O289" s="10">
        <v>3</v>
      </c>
      <c r="P289" s="71">
        <v>3</v>
      </c>
      <c r="Q289" s="122">
        <f t="shared" si="37"/>
        <v>150</v>
      </c>
      <c r="R289" s="22"/>
    </row>
    <row r="290" spans="1:18" ht="12.75">
      <c r="A290" s="109"/>
      <c r="B290" s="5" t="s">
        <v>21</v>
      </c>
      <c r="C290" s="8">
        <v>38176</v>
      </c>
      <c r="D290" s="71"/>
      <c r="E290" s="71"/>
      <c r="F290" s="71"/>
      <c r="G290" s="10"/>
      <c r="H290" s="69"/>
      <c r="I290" s="22"/>
      <c r="J290" s="10"/>
      <c r="K290" s="69">
        <f t="shared" si="39"/>
        <v>90</v>
      </c>
      <c r="L290" s="69">
        <f t="shared" si="38"/>
        <v>15</v>
      </c>
      <c r="M290" s="69">
        <f t="shared" si="40"/>
        <v>15</v>
      </c>
      <c r="N290" s="69">
        <f t="shared" si="41"/>
        <v>15</v>
      </c>
      <c r="O290" s="10">
        <v>3</v>
      </c>
      <c r="P290" s="71">
        <v>3</v>
      </c>
      <c r="Q290" s="122">
        <f t="shared" si="37"/>
        <v>150</v>
      </c>
      <c r="R290" s="22"/>
    </row>
    <row r="291" spans="1:18" ht="12.75">
      <c r="A291" s="109"/>
      <c r="B291" s="53" t="s">
        <v>16</v>
      </c>
      <c r="C291" s="6">
        <v>38177</v>
      </c>
      <c r="D291" s="70">
        <f>($D$4*I291)/100</f>
        <v>225</v>
      </c>
      <c r="E291" s="70">
        <f>($E$4*I291)/100</f>
        <v>75</v>
      </c>
      <c r="F291" s="70">
        <f>($F$4*I291)/100</f>
        <v>37.5</v>
      </c>
      <c r="G291" s="54"/>
      <c r="H291" s="70">
        <v>2</v>
      </c>
      <c r="I291" s="55">
        <f>I11*1.5</f>
        <v>150</v>
      </c>
      <c r="J291" s="54">
        <v>400</v>
      </c>
      <c r="K291" s="70">
        <f t="shared" si="39"/>
        <v>90</v>
      </c>
      <c r="L291" s="70">
        <f t="shared" si="38"/>
        <v>15</v>
      </c>
      <c r="M291" s="70">
        <f t="shared" si="40"/>
        <v>15</v>
      </c>
      <c r="N291" s="70">
        <f t="shared" si="41"/>
        <v>15</v>
      </c>
      <c r="O291" s="54">
        <v>3</v>
      </c>
      <c r="P291" s="70">
        <v>3</v>
      </c>
      <c r="Q291" s="123">
        <f t="shared" si="37"/>
        <v>150</v>
      </c>
      <c r="R291" s="22"/>
    </row>
    <row r="292" spans="1:18" ht="12.75">
      <c r="A292" s="109"/>
      <c r="B292" s="5" t="s">
        <v>6</v>
      </c>
      <c r="C292" s="8">
        <v>38178</v>
      </c>
      <c r="D292" s="71"/>
      <c r="E292" s="71"/>
      <c r="F292" s="71"/>
      <c r="G292" s="10"/>
      <c r="H292" s="69"/>
      <c r="I292" s="22"/>
      <c r="J292" s="12"/>
      <c r="K292" s="69">
        <f t="shared" si="39"/>
        <v>90</v>
      </c>
      <c r="L292" s="69">
        <f t="shared" si="38"/>
        <v>15</v>
      </c>
      <c r="M292" s="69">
        <f t="shared" si="40"/>
        <v>15</v>
      </c>
      <c r="N292" s="69">
        <f t="shared" si="41"/>
        <v>15</v>
      </c>
      <c r="O292" s="12">
        <v>3</v>
      </c>
      <c r="P292" s="71">
        <v>3</v>
      </c>
      <c r="Q292" s="122">
        <f t="shared" si="37"/>
        <v>150</v>
      </c>
      <c r="R292" s="22"/>
    </row>
    <row r="293" spans="1:18" ht="12.75">
      <c r="A293" s="109"/>
      <c r="B293" s="5" t="s">
        <v>17</v>
      </c>
      <c r="C293" s="8">
        <v>38179</v>
      </c>
      <c r="D293" s="71"/>
      <c r="E293" s="71"/>
      <c r="F293" s="71"/>
      <c r="G293" s="10"/>
      <c r="H293" s="69"/>
      <c r="I293" s="22"/>
      <c r="J293" s="12"/>
      <c r="K293" s="69">
        <f t="shared" si="39"/>
        <v>90</v>
      </c>
      <c r="L293" s="69">
        <f t="shared" si="38"/>
        <v>15</v>
      </c>
      <c r="M293" s="69">
        <f t="shared" si="40"/>
        <v>15</v>
      </c>
      <c r="N293" s="69">
        <f t="shared" si="41"/>
        <v>15</v>
      </c>
      <c r="O293" s="12">
        <v>3</v>
      </c>
      <c r="P293" s="71">
        <v>3</v>
      </c>
      <c r="Q293" s="122">
        <f t="shared" si="37"/>
        <v>150</v>
      </c>
      <c r="R293" s="22"/>
    </row>
    <row r="294" spans="1:18" ht="12.75">
      <c r="A294" s="109"/>
      <c r="B294" s="5" t="s">
        <v>18</v>
      </c>
      <c r="C294" s="8">
        <v>38180</v>
      </c>
      <c r="D294" s="71"/>
      <c r="E294" s="71"/>
      <c r="F294" s="71"/>
      <c r="G294" s="10"/>
      <c r="H294" s="69"/>
      <c r="I294" s="22"/>
      <c r="J294" s="12"/>
      <c r="K294" s="69">
        <f t="shared" si="39"/>
        <v>90</v>
      </c>
      <c r="L294" s="69">
        <f t="shared" si="38"/>
        <v>15</v>
      </c>
      <c r="M294" s="69">
        <f t="shared" si="40"/>
        <v>15</v>
      </c>
      <c r="N294" s="69">
        <f t="shared" si="41"/>
        <v>15</v>
      </c>
      <c r="O294" s="12">
        <v>3</v>
      </c>
      <c r="P294" s="71">
        <v>3</v>
      </c>
      <c r="Q294" s="122">
        <f t="shared" si="37"/>
        <v>150</v>
      </c>
      <c r="R294" s="22"/>
    </row>
    <row r="295" spans="1:18" ht="12.75">
      <c r="A295" s="109"/>
      <c r="B295" s="5" t="s">
        <v>19</v>
      </c>
      <c r="C295" s="8">
        <v>38181</v>
      </c>
      <c r="D295" s="71"/>
      <c r="E295" s="71"/>
      <c r="F295" s="71"/>
      <c r="G295" s="10"/>
      <c r="H295" s="69"/>
      <c r="I295" s="22"/>
      <c r="J295" s="12"/>
      <c r="K295" s="69">
        <f t="shared" si="39"/>
        <v>90</v>
      </c>
      <c r="L295" s="69">
        <f t="shared" si="38"/>
        <v>15</v>
      </c>
      <c r="M295" s="69">
        <f t="shared" si="40"/>
        <v>15</v>
      </c>
      <c r="N295" s="69">
        <f t="shared" si="41"/>
        <v>15</v>
      </c>
      <c r="O295" s="12">
        <v>3</v>
      </c>
      <c r="P295" s="71">
        <v>3</v>
      </c>
      <c r="Q295" s="122">
        <f t="shared" si="37"/>
        <v>150</v>
      </c>
      <c r="R295" s="22"/>
    </row>
    <row r="296" spans="1:18" ht="12.75">
      <c r="A296" s="109"/>
      <c r="B296" s="5" t="s">
        <v>20</v>
      </c>
      <c r="C296" s="8">
        <v>38182</v>
      </c>
      <c r="D296" s="71"/>
      <c r="E296" s="71"/>
      <c r="F296" s="71"/>
      <c r="G296" s="10"/>
      <c r="H296" s="69"/>
      <c r="I296" s="22"/>
      <c r="J296" s="12"/>
      <c r="K296" s="69">
        <f t="shared" si="39"/>
        <v>90</v>
      </c>
      <c r="L296" s="69">
        <f t="shared" si="38"/>
        <v>15</v>
      </c>
      <c r="M296" s="69">
        <f t="shared" si="40"/>
        <v>15</v>
      </c>
      <c r="N296" s="69">
        <f t="shared" si="41"/>
        <v>15</v>
      </c>
      <c r="O296" s="12">
        <v>3</v>
      </c>
      <c r="P296" s="71">
        <v>3</v>
      </c>
      <c r="Q296" s="122">
        <f t="shared" si="37"/>
        <v>150</v>
      </c>
      <c r="R296" s="22"/>
    </row>
    <row r="297" spans="1:18" ht="12.75">
      <c r="A297" s="109"/>
      <c r="B297" s="5" t="s">
        <v>21</v>
      </c>
      <c r="C297" s="8">
        <v>38183</v>
      </c>
      <c r="D297" s="71"/>
      <c r="E297" s="71"/>
      <c r="F297" s="71"/>
      <c r="G297" s="10"/>
      <c r="H297" s="69"/>
      <c r="I297" s="22"/>
      <c r="J297" s="12"/>
      <c r="K297" s="69">
        <f t="shared" si="39"/>
        <v>90</v>
      </c>
      <c r="L297" s="69">
        <f t="shared" si="38"/>
        <v>15</v>
      </c>
      <c r="M297" s="69">
        <f t="shared" si="40"/>
        <v>15</v>
      </c>
      <c r="N297" s="69">
        <f t="shared" si="41"/>
        <v>15</v>
      </c>
      <c r="O297" s="12">
        <v>3</v>
      </c>
      <c r="P297" s="71">
        <v>3</v>
      </c>
      <c r="Q297" s="122">
        <f t="shared" si="37"/>
        <v>150</v>
      </c>
      <c r="R297" s="22"/>
    </row>
    <row r="298" spans="1:18" ht="12.75">
      <c r="A298" s="109"/>
      <c r="B298" s="53" t="s">
        <v>16</v>
      </c>
      <c r="C298" s="6">
        <v>38184</v>
      </c>
      <c r="D298" s="70">
        <f>($D$4*I298)/100</f>
        <v>225</v>
      </c>
      <c r="E298" s="70">
        <f>($E$4*I298)/100</f>
        <v>75</v>
      </c>
      <c r="F298" s="70">
        <f>($F$4*I298)/100</f>
        <v>37.5</v>
      </c>
      <c r="G298" s="54"/>
      <c r="H298" s="70">
        <v>2</v>
      </c>
      <c r="I298" s="55">
        <f>I18*1.5</f>
        <v>150</v>
      </c>
      <c r="J298" s="54">
        <v>400</v>
      </c>
      <c r="K298" s="70">
        <f t="shared" si="39"/>
        <v>90</v>
      </c>
      <c r="L298" s="70">
        <f t="shared" si="38"/>
        <v>15</v>
      </c>
      <c r="M298" s="70">
        <f t="shared" si="40"/>
        <v>15</v>
      </c>
      <c r="N298" s="70">
        <f t="shared" si="41"/>
        <v>15</v>
      </c>
      <c r="O298" s="54">
        <v>3</v>
      </c>
      <c r="P298" s="70">
        <v>3</v>
      </c>
      <c r="Q298" s="123">
        <f t="shared" si="37"/>
        <v>150</v>
      </c>
      <c r="R298" s="22"/>
    </row>
    <row r="299" spans="1:18" ht="12.75">
      <c r="A299" s="109"/>
      <c r="B299" s="5" t="s">
        <v>6</v>
      </c>
      <c r="C299" s="8">
        <v>38185</v>
      </c>
      <c r="D299" s="71"/>
      <c r="E299" s="71"/>
      <c r="F299" s="71"/>
      <c r="G299" s="10"/>
      <c r="H299" s="69"/>
      <c r="I299" s="22"/>
      <c r="J299" s="12"/>
      <c r="K299" s="69">
        <f t="shared" si="39"/>
        <v>90</v>
      </c>
      <c r="L299" s="69">
        <f t="shared" si="38"/>
        <v>15</v>
      </c>
      <c r="M299" s="69">
        <f t="shared" si="40"/>
        <v>15</v>
      </c>
      <c r="N299" s="69">
        <f t="shared" si="41"/>
        <v>15</v>
      </c>
      <c r="O299" s="12">
        <v>3</v>
      </c>
      <c r="P299" s="71">
        <v>3</v>
      </c>
      <c r="Q299" s="122">
        <f t="shared" si="37"/>
        <v>150</v>
      </c>
      <c r="R299" s="22"/>
    </row>
    <row r="300" spans="1:18" ht="12.75">
      <c r="A300" s="109"/>
      <c r="B300" s="5" t="s">
        <v>17</v>
      </c>
      <c r="C300" s="8">
        <v>38186</v>
      </c>
      <c r="D300" s="71"/>
      <c r="E300" s="71"/>
      <c r="F300" s="71"/>
      <c r="G300" s="10"/>
      <c r="H300" s="69"/>
      <c r="I300" s="22"/>
      <c r="J300" s="12"/>
      <c r="K300" s="69">
        <f t="shared" si="39"/>
        <v>90</v>
      </c>
      <c r="L300" s="69">
        <f t="shared" si="38"/>
        <v>15</v>
      </c>
      <c r="M300" s="69">
        <f t="shared" si="40"/>
        <v>15</v>
      </c>
      <c r="N300" s="69">
        <f t="shared" si="41"/>
        <v>15</v>
      </c>
      <c r="O300" s="12">
        <v>3</v>
      </c>
      <c r="P300" s="71">
        <v>3</v>
      </c>
      <c r="Q300" s="122">
        <f t="shared" si="37"/>
        <v>150</v>
      </c>
      <c r="R300" s="22"/>
    </row>
    <row r="301" spans="1:18" ht="12.75">
      <c r="A301" s="109"/>
      <c r="B301" s="5" t="s">
        <v>18</v>
      </c>
      <c r="C301" s="8">
        <v>38187</v>
      </c>
      <c r="D301" s="71"/>
      <c r="E301" s="71"/>
      <c r="F301" s="71"/>
      <c r="G301" s="10"/>
      <c r="H301" s="69"/>
      <c r="I301" s="22"/>
      <c r="J301" s="12"/>
      <c r="K301" s="69">
        <f t="shared" si="39"/>
        <v>90</v>
      </c>
      <c r="L301" s="69">
        <f t="shared" si="38"/>
        <v>15</v>
      </c>
      <c r="M301" s="69">
        <f t="shared" si="40"/>
        <v>15</v>
      </c>
      <c r="N301" s="69">
        <f t="shared" si="41"/>
        <v>15</v>
      </c>
      <c r="O301" s="12">
        <v>3</v>
      </c>
      <c r="P301" s="71">
        <v>3</v>
      </c>
      <c r="Q301" s="122">
        <f t="shared" si="37"/>
        <v>150</v>
      </c>
      <c r="R301" s="22"/>
    </row>
    <row r="302" spans="1:18" ht="12.75">
      <c r="A302" s="109"/>
      <c r="B302" s="5" t="s">
        <v>19</v>
      </c>
      <c r="C302" s="8">
        <v>38188</v>
      </c>
      <c r="D302" s="71"/>
      <c r="E302" s="71"/>
      <c r="F302" s="71"/>
      <c r="G302" s="10"/>
      <c r="H302" s="69"/>
      <c r="I302" s="22"/>
      <c r="J302" s="12"/>
      <c r="K302" s="69">
        <f t="shared" si="39"/>
        <v>90</v>
      </c>
      <c r="L302" s="69">
        <f t="shared" si="38"/>
        <v>15</v>
      </c>
      <c r="M302" s="69">
        <f t="shared" si="40"/>
        <v>15</v>
      </c>
      <c r="N302" s="69">
        <f t="shared" si="41"/>
        <v>15</v>
      </c>
      <c r="O302" s="12">
        <v>3</v>
      </c>
      <c r="P302" s="71">
        <v>3</v>
      </c>
      <c r="Q302" s="122">
        <f t="shared" si="37"/>
        <v>150</v>
      </c>
      <c r="R302" s="22"/>
    </row>
    <row r="303" spans="1:18" ht="12.75">
      <c r="A303" s="109"/>
      <c r="B303" s="5" t="s">
        <v>20</v>
      </c>
      <c r="C303" s="8">
        <v>38189</v>
      </c>
      <c r="D303" s="71"/>
      <c r="E303" s="71"/>
      <c r="F303" s="71"/>
      <c r="G303" s="10"/>
      <c r="H303" s="69"/>
      <c r="I303" s="22"/>
      <c r="J303" s="12"/>
      <c r="K303" s="69">
        <f t="shared" si="39"/>
        <v>90</v>
      </c>
      <c r="L303" s="69">
        <f t="shared" si="38"/>
        <v>15</v>
      </c>
      <c r="M303" s="69">
        <f t="shared" si="40"/>
        <v>15</v>
      </c>
      <c r="N303" s="69">
        <f t="shared" si="41"/>
        <v>15</v>
      </c>
      <c r="O303" s="12">
        <v>3</v>
      </c>
      <c r="P303" s="71">
        <v>3</v>
      </c>
      <c r="Q303" s="122">
        <f t="shared" si="37"/>
        <v>150</v>
      </c>
      <c r="R303" s="22"/>
    </row>
    <row r="304" spans="1:18" ht="12.75">
      <c r="A304" s="109"/>
      <c r="B304" s="5" t="s">
        <v>21</v>
      </c>
      <c r="C304" s="8">
        <v>38190</v>
      </c>
      <c r="D304" s="71"/>
      <c r="E304" s="71"/>
      <c r="F304" s="71"/>
      <c r="G304" s="10"/>
      <c r="H304" s="69"/>
      <c r="I304" s="22"/>
      <c r="J304" s="12"/>
      <c r="K304" s="69">
        <f t="shared" si="39"/>
        <v>90</v>
      </c>
      <c r="L304" s="69">
        <f t="shared" si="38"/>
        <v>15</v>
      </c>
      <c r="M304" s="69">
        <f t="shared" si="40"/>
        <v>15</v>
      </c>
      <c r="N304" s="69">
        <f t="shared" si="41"/>
        <v>15</v>
      </c>
      <c r="O304" s="12">
        <v>3</v>
      </c>
      <c r="P304" s="71">
        <v>3</v>
      </c>
      <c r="Q304" s="122">
        <f t="shared" si="37"/>
        <v>150</v>
      </c>
      <c r="R304" s="22"/>
    </row>
    <row r="305" spans="1:19" ht="12.75">
      <c r="A305" s="109"/>
      <c r="B305" s="53" t="s">
        <v>16</v>
      </c>
      <c r="C305" s="6">
        <v>38191</v>
      </c>
      <c r="D305" s="70">
        <f>($D$4*I305)/100</f>
        <v>225</v>
      </c>
      <c r="E305" s="70">
        <f>($E$4*I305)/100</f>
        <v>75</v>
      </c>
      <c r="F305" s="70">
        <f>($F$4*I305)/100</f>
        <v>37.5</v>
      </c>
      <c r="G305" s="54"/>
      <c r="H305" s="70">
        <v>2</v>
      </c>
      <c r="I305" s="55">
        <f>I25*1.5</f>
        <v>150</v>
      </c>
      <c r="J305" s="54">
        <v>400</v>
      </c>
      <c r="K305" s="70">
        <f t="shared" si="39"/>
        <v>90</v>
      </c>
      <c r="L305" s="70">
        <f t="shared" si="38"/>
        <v>15</v>
      </c>
      <c r="M305" s="70">
        <f t="shared" si="40"/>
        <v>15</v>
      </c>
      <c r="N305" s="70">
        <f t="shared" si="41"/>
        <v>15</v>
      </c>
      <c r="O305" s="54">
        <v>3</v>
      </c>
      <c r="P305" s="70">
        <v>3</v>
      </c>
      <c r="Q305" s="123">
        <f t="shared" si="37"/>
        <v>150</v>
      </c>
      <c r="R305" s="22"/>
      <c r="S305" s="4"/>
    </row>
    <row r="306" spans="1:18" ht="12.75">
      <c r="A306" s="109"/>
      <c r="B306" s="5" t="s">
        <v>6</v>
      </c>
      <c r="C306" s="8">
        <v>38192</v>
      </c>
      <c r="D306" s="71"/>
      <c r="E306" s="71"/>
      <c r="F306" s="71"/>
      <c r="G306" s="10"/>
      <c r="H306" s="69"/>
      <c r="I306" s="22"/>
      <c r="J306" s="12"/>
      <c r="K306" s="69">
        <f t="shared" si="39"/>
        <v>90</v>
      </c>
      <c r="L306" s="69">
        <f t="shared" si="38"/>
        <v>15</v>
      </c>
      <c r="M306" s="69">
        <f t="shared" si="40"/>
        <v>15</v>
      </c>
      <c r="N306" s="69">
        <f t="shared" si="41"/>
        <v>15</v>
      </c>
      <c r="O306" s="12">
        <v>3</v>
      </c>
      <c r="P306" s="71">
        <v>3</v>
      </c>
      <c r="Q306" s="122">
        <f t="shared" si="37"/>
        <v>150</v>
      </c>
      <c r="R306" s="22"/>
    </row>
    <row r="307" spans="1:18" ht="12.75">
      <c r="A307" s="109"/>
      <c r="B307" s="5" t="s">
        <v>17</v>
      </c>
      <c r="C307" s="8">
        <v>38193</v>
      </c>
      <c r="D307" s="71"/>
      <c r="E307" s="71"/>
      <c r="F307" s="71"/>
      <c r="G307" s="10"/>
      <c r="H307" s="69"/>
      <c r="I307" s="22"/>
      <c r="J307" s="12"/>
      <c r="K307" s="69">
        <f t="shared" si="39"/>
        <v>90</v>
      </c>
      <c r="L307" s="69">
        <f t="shared" si="38"/>
        <v>15</v>
      </c>
      <c r="M307" s="69">
        <f t="shared" si="40"/>
        <v>15</v>
      </c>
      <c r="N307" s="69">
        <f t="shared" si="41"/>
        <v>15</v>
      </c>
      <c r="O307" s="12">
        <v>3</v>
      </c>
      <c r="P307" s="71">
        <v>3</v>
      </c>
      <c r="Q307" s="122">
        <f t="shared" si="37"/>
        <v>150</v>
      </c>
      <c r="R307" s="22"/>
    </row>
    <row r="308" spans="1:18" ht="12.75">
      <c r="A308" s="109"/>
      <c r="B308" s="5" t="s">
        <v>18</v>
      </c>
      <c r="C308" s="8">
        <v>38194</v>
      </c>
      <c r="D308" s="71"/>
      <c r="E308" s="71"/>
      <c r="F308" s="71"/>
      <c r="G308" s="12"/>
      <c r="H308" s="69"/>
      <c r="I308" s="22"/>
      <c r="J308" s="12"/>
      <c r="K308" s="69">
        <f t="shared" si="39"/>
        <v>90</v>
      </c>
      <c r="L308" s="69">
        <f t="shared" si="38"/>
        <v>15</v>
      </c>
      <c r="M308" s="69">
        <f t="shared" si="40"/>
        <v>15</v>
      </c>
      <c r="N308" s="69">
        <f t="shared" si="41"/>
        <v>15</v>
      </c>
      <c r="O308" s="12">
        <v>3</v>
      </c>
      <c r="P308" s="71">
        <v>3</v>
      </c>
      <c r="Q308" s="122">
        <f t="shared" si="37"/>
        <v>150</v>
      </c>
      <c r="R308" s="22"/>
    </row>
    <row r="309" spans="1:18" ht="12.75">
      <c r="A309" s="109"/>
      <c r="B309" s="5" t="s">
        <v>19</v>
      </c>
      <c r="C309" s="8">
        <v>38195</v>
      </c>
      <c r="D309" s="71"/>
      <c r="E309" s="71"/>
      <c r="F309" s="71"/>
      <c r="G309" s="12"/>
      <c r="H309" s="69"/>
      <c r="I309" s="22"/>
      <c r="J309" s="12"/>
      <c r="K309" s="69">
        <f t="shared" si="39"/>
        <v>90</v>
      </c>
      <c r="L309" s="69">
        <f t="shared" si="38"/>
        <v>15</v>
      </c>
      <c r="M309" s="69">
        <f t="shared" si="40"/>
        <v>15</v>
      </c>
      <c r="N309" s="69">
        <f t="shared" si="41"/>
        <v>15</v>
      </c>
      <c r="O309" s="12">
        <v>3</v>
      </c>
      <c r="P309" s="71">
        <v>3</v>
      </c>
      <c r="Q309" s="122">
        <f t="shared" si="37"/>
        <v>150</v>
      </c>
      <c r="R309" s="22"/>
    </row>
    <row r="310" spans="1:18" ht="12.75">
      <c r="A310" s="109"/>
      <c r="B310" s="5" t="s">
        <v>20</v>
      </c>
      <c r="C310" s="8">
        <v>38196</v>
      </c>
      <c r="D310" s="71"/>
      <c r="E310" s="71"/>
      <c r="F310" s="71"/>
      <c r="G310" s="12"/>
      <c r="H310" s="69"/>
      <c r="I310" s="22"/>
      <c r="J310" s="12"/>
      <c r="K310" s="69">
        <f t="shared" si="39"/>
        <v>90</v>
      </c>
      <c r="L310" s="69">
        <f t="shared" si="38"/>
        <v>15</v>
      </c>
      <c r="M310" s="69">
        <f t="shared" si="40"/>
        <v>15</v>
      </c>
      <c r="N310" s="69">
        <f t="shared" si="41"/>
        <v>15</v>
      </c>
      <c r="O310" s="12">
        <v>3</v>
      </c>
      <c r="P310" s="71">
        <v>3</v>
      </c>
      <c r="Q310" s="122">
        <f t="shared" si="37"/>
        <v>150</v>
      </c>
      <c r="R310" s="22"/>
    </row>
    <row r="311" spans="1:18" ht="12.75">
      <c r="A311" s="109"/>
      <c r="B311" s="5" t="s">
        <v>21</v>
      </c>
      <c r="C311" s="8">
        <v>38197</v>
      </c>
      <c r="D311" s="71"/>
      <c r="E311" s="71"/>
      <c r="F311" s="71"/>
      <c r="G311" s="12"/>
      <c r="H311" s="69"/>
      <c r="I311" s="23"/>
      <c r="J311" s="12"/>
      <c r="K311" s="69">
        <f t="shared" si="39"/>
        <v>90</v>
      </c>
      <c r="L311" s="69">
        <f t="shared" si="38"/>
        <v>15</v>
      </c>
      <c r="M311" s="69">
        <f t="shared" si="40"/>
        <v>15</v>
      </c>
      <c r="N311" s="69">
        <f t="shared" si="41"/>
        <v>15</v>
      </c>
      <c r="O311" s="12">
        <v>3</v>
      </c>
      <c r="P311" s="71">
        <v>3</v>
      </c>
      <c r="Q311" s="122">
        <f t="shared" si="37"/>
        <v>150</v>
      </c>
      <c r="R311" s="22"/>
    </row>
    <row r="312" spans="1:22" ht="12.75">
      <c r="A312" s="109"/>
      <c r="B312" s="9" t="s">
        <v>16</v>
      </c>
      <c r="C312" s="7">
        <v>38198</v>
      </c>
      <c r="D312" s="68">
        <f>($D$4*I312)/100</f>
        <v>232.5</v>
      </c>
      <c r="E312" s="68">
        <f>($E$4*I312)/100</f>
        <v>77.5</v>
      </c>
      <c r="F312" s="68">
        <f>($F$4*I312)/100</f>
        <v>38.75</v>
      </c>
      <c r="G312" s="11"/>
      <c r="H312" s="68">
        <v>2</v>
      </c>
      <c r="I312" s="15">
        <f>I4*1.55</f>
        <v>155</v>
      </c>
      <c r="J312" s="11">
        <v>400</v>
      </c>
      <c r="K312" s="68">
        <f t="shared" si="39"/>
        <v>93</v>
      </c>
      <c r="L312" s="68">
        <f>($L$4*Q312)/100</f>
        <v>15.5</v>
      </c>
      <c r="M312" s="68">
        <f t="shared" si="40"/>
        <v>15.5</v>
      </c>
      <c r="N312" s="68">
        <f t="shared" si="41"/>
        <v>15.5</v>
      </c>
      <c r="O312" s="83">
        <v>3</v>
      </c>
      <c r="P312" s="68">
        <v>3</v>
      </c>
      <c r="Q312" s="119">
        <f aca="true" t="shared" si="42" ref="Q312:Q339">Q4*1.55</f>
        <v>155</v>
      </c>
      <c r="R312" s="131"/>
      <c r="V312" s="4"/>
    </row>
    <row r="313" spans="1:18" ht="12.75">
      <c r="A313" s="109"/>
      <c r="B313" s="5" t="s">
        <v>6</v>
      </c>
      <c r="C313" s="8">
        <v>38199</v>
      </c>
      <c r="D313" s="71"/>
      <c r="E313" s="71"/>
      <c r="F313" s="71"/>
      <c r="G313" s="10"/>
      <c r="H313" s="69"/>
      <c r="I313" s="23"/>
      <c r="J313" s="10"/>
      <c r="K313" s="69">
        <f t="shared" si="39"/>
        <v>93</v>
      </c>
      <c r="L313" s="69">
        <f aca="true" t="shared" si="43" ref="L313:L339">($L$5*Q313)/100</f>
        <v>15.5</v>
      </c>
      <c r="M313" s="69">
        <f t="shared" si="40"/>
        <v>15.5</v>
      </c>
      <c r="N313" s="69">
        <f t="shared" si="41"/>
        <v>15.5</v>
      </c>
      <c r="O313" s="10">
        <v>3</v>
      </c>
      <c r="P313" s="71">
        <v>3</v>
      </c>
      <c r="Q313" s="122">
        <f t="shared" si="42"/>
        <v>155</v>
      </c>
      <c r="R313" s="22"/>
    </row>
    <row r="314" spans="1:18" ht="12.75">
      <c r="A314" s="109"/>
      <c r="B314" s="5" t="s">
        <v>17</v>
      </c>
      <c r="C314" s="8">
        <v>38200</v>
      </c>
      <c r="D314" s="71"/>
      <c r="E314" s="71"/>
      <c r="F314" s="71"/>
      <c r="G314" s="10"/>
      <c r="H314" s="69"/>
      <c r="I314" s="22"/>
      <c r="J314" s="10"/>
      <c r="K314" s="69">
        <f t="shared" si="39"/>
        <v>93</v>
      </c>
      <c r="L314" s="69">
        <f t="shared" si="43"/>
        <v>15.5</v>
      </c>
      <c r="M314" s="69">
        <f t="shared" si="40"/>
        <v>15.5</v>
      </c>
      <c r="N314" s="69">
        <f t="shared" si="41"/>
        <v>15.5</v>
      </c>
      <c r="O314" s="10">
        <v>3</v>
      </c>
      <c r="P314" s="71">
        <v>3</v>
      </c>
      <c r="Q314" s="122">
        <f t="shared" si="42"/>
        <v>155</v>
      </c>
      <c r="R314" s="22"/>
    </row>
    <row r="315" spans="1:18" ht="12.75">
      <c r="A315" s="109"/>
      <c r="B315" s="5" t="s">
        <v>18</v>
      </c>
      <c r="C315" s="8">
        <v>38201</v>
      </c>
      <c r="D315" s="71"/>
      <c r="E315" s="71"/>
      <c r="F315" s="71"/>
      <c r="G315" s="10"/>
      <c r="H315" s="69"/>
      <c r="I315" s="22"/>
      <c r="J315" s="10"/>
      <c r="K315" s="69">
        <f t="shared" si="39"/>
        <v>93</v>
      </c>
      <c r="L315" s="69">
        <f t="shared" si="43"/>
        <v>15.5</v>
      </c>
      <c r="M315" s="69">
        <f t="shared" si="40"/>
        <v>15.5</v>
      </c>
      <c r="N315" s="69">
        <f t="shared" si="41"/>
        <v>15.5</v>
      </c>
      <c r="O315" s="10">
        <v>3</v>
      </c>
      <c r="P315" s="71">
        <v>3</v>
      </c>
      <c r="Q315" s="122">
        <f t="shared" si="42"/>
        <v>155</v>
      </c>
      <c r="R315" s="22"/>
    </row>
    <row r="316" spans="1:18" ht="12.75">
      <c r="A316" s="109"/>
      <c r="B316" s="5" t="s">
        <v>19</v>
      </c>
      <c r="C316" s="8">
        <v>38202</v>
      </c>
      <c r="D316" s="71"/>
      <c r="E316" s="71"/>
      <c r="F316" s="71"/>
      <c r="G316" s="10"/>
      <c r="H316" s="69"/>
      <c r="I316" s="22"/>
      <c r="J316" s="10"/>
      <c r="K316" s="69">
        <f t="shared" si="39"/>
        <v>93</v>
      </c>
      <c r="L316" s="69">
        <f t="shared" si="43"/>
        <v>15.5</v>
      </c>
      <c r="M316" s="69">
        <f t="shared" si="40"/>
        <v>15.5</v>
      </c>
      <c r="N316" s="69">
        <f t="shared" si="41"/>
        <v>15.5</v>
      </c>
      <c r="O316" s="10">
        <v>3</v>
      </c>
      <c r="P316" s="71">
        <v>3</v>
      </c>
      <c r="Q316" s="122">
        <f t="shared" si="42"/>
        <v>155</v>
      </c>
      <c r="R316" s="22"/>
    </row>
    <row r="317" spans="1:18" ht="12.75">
      <c r="A317" s="109"/>
      <c r="B317" s="5" t="s">
        <v>20</v>
      </c>
      <c r="C317" s="8">
        <v>38203</v>
      </c>
      <c r="D317" s="71"/>
      <c r="E317" s="71"/>
      <c r="F317" s="71"/>
      <c r="G317" s="10"/>
      <c r="H317" s="69"/>
      <c r="I317" s="22"/>
      <c r="J317" s="10"/>
      <c r="K317" s="69">
        <f t="shared" si="39"/>
        <v>93</v>
      </c>
      <c r="L317" s="69">
        <f t="shared" si="43"/>
        <v>15.5</v>
      </c>
      <c r="M317" s="69">
        <f t="shared" si="40"/>
        <v>15.5</v>
      </c>
      <c r="N317" s="69">
        <f t="shared" si="41"/>
        <v>15.5</v>
      </c>
      <c r="O317" s="10">
        <v>3</v>
      </c>
      <c r="P317" s="71">
        <v>3</v>
      </c>
      <c r="Q317" s="122">
        <f t="shared" si="42"/>
        <v>155</v>
      </c>
      <c r="R317" s="22"/>
    </row>
    <row r="318" spans="1:18" ht="12.75">
      <c r="A318" s="109"/>
      <c r="B318" s="5" t="s">
        <v>21</v>
      </c>
      <c r="C318" s="8">
        <v>38204</v>
      </c>
      <c r="D318" s="71"/>
      <c r="E318" s="71"/>
      <c r="F318" s="71"/>
      <c r="G318" s="10"/>
      <c r="H318" s="69"/>
      <c r="I318" s="22"/>
      <c r="J318" s="10"/>
      <c r="K318" s="69">
        <f t="shared" si="39"/>
        <v>93</v>
      </c>
      <c r="L318" s="69">
        <f t="shared" si="43"/>
        <v>15.5</v>
      </c>
      <c r="M318" s="69">
        <f t="shared" si="40"/>
        <v>15.5</v>
      </c>
      <c r="N318" s="69">
        <f t="shared" si="41"/>
        <v>15.5</v>
      </c>
      <c r="O318" s="10">
        <v>3</v>
      </c>
      <c r="P318" s="71">
        <v>3</v>
      </c>
      <c r="Q318" s="122">
        <f t="shared" si="42"/>
        <v>155</v>
      </c>
      <c r="R318" s="22"/>
    </row>
    <row r="319" spans="1:18" ht="12.75">
      <c r="A319" s="109"/>
      <c r="B319" s="53" t="s">
        <v>16</v>
      </c>
      <c r="C319" s="6">
        <v>38205</v>
      </c>
      <c r="D319" s="70">
        <f>($D$4*I319)/100</f>
        <v>232.5</v>
      </c>
      <c r="E319" s="70">
        <f>($E$4*I319)/100</f>
        <v>77.5</v>
      </c>
      <c r="F319" s="70">
        <f>($F$4*I319)/100</f>
        <v>38.75</v>
      </c>
      <c r="G319" s="54"/>
      <c r="H319" s="70">
        <v>2</v>
      </c>
      <c r="I319" s="55">
        <f>I11*1.55</f>
        <v>155</v>
      </c>
      <c r="J319" s="54">
        <v>400</v>
      </c>
      <c r="K319" s="70">
        <f t="shared" si="39"/>
        <v>93</v>
      </c>
      <c r="L319" s="70">
        <f t="shared" si="43"/>
        <v>15.5</v>
      </c>
      <c r="M319" s="70">
        <f t="shared" si="40"/>
        <v>15.5</v>
      </c>
      <c r="N319" s="70">
        <f t="shared" si="41"/>
        <v>15.5</v>
      </c>
      <c r="O319" s="54">
        <v>3</v>
      </c>
      <c r="P319" s="70">
        <v>3</v>
      </c>
      <c r="Q319" s="123">
        <f t="shared" si="42"/>
        <v>155</v>
      </c>
      <c r="R319" s="22"/>
    </row>
    <row r="320" spans="1:18" ht="12.75">
      <c r="A320" s="109"/>
      <c r="B320" s="5" t="s">
        <v>6</v>
      </c>
      <c r="C320" s="8">
        <v>38206</v>
      </c>
      <c r="D320" s="71"/>
      <c r="E320" s="71"/>
      <c r="F320" s="71"/>
      <c r="G320" s="10"/>
      <c r="H320" s="69"/>
      <c r="I320" s="22"/>
      <c r="J320" s="12"/>
      <c r="K320" s="69">
        <f t="shared" si="39"/>
        <v>93</v>
      </c>
      <c r="L320" s="69">
        <f t="shared" si="43"/>
        <v>15.5</v>
      </c>
      <c r="M320" s="69">
        <f t="shared" si="40"/>
        <v>15.5</v>
      </c>
      <c r="N320" s="69">
        <f t="shared" si="41"/>
        <v>15.5</v>
      </c>
      <c r="O320" s="12">
        <v>3</v>
      </c>
      <c r="P320" s="71">
        <v>3</v>
      </c>
      <c r="Q320" s="122">
        <f t="shared" si="42"/>
        <v>155</v>
      </c>
      <c r="R320" s="22"/>
    </row>
    <row r="321" spans="1:18" ht="12.75">
      <c r="A321" s="109"/>
      <c r="B321" s="5" t="s">
        <v>17</v>
      </c>
      <c r="C321" s="8">
        <v>38207</v>
      </c>
      <c r="D321" s="71"/>
      <c r="E321" s="71"/>
      <c r="F321" s="71"/>
      <c r="G321" s="10"/>
      <c r="H321" s="69"/>
      <c r="I321" s="22"/>
      <c r="J321" s="12"/>
      <c r="K321" s="69">
        <f t="shared" si="39"/>
        <v>93</v>
      </c>
      <c r="L321" s="69">
        <f t="shared" si="43"/>
        <v>15.5</v>
      </c>
      <c r="M321" s="69">
        <f t="shared" si="40"/>
        <v>15.5</v>
      </c>
      <c r="N321" s="69">
        <f t="shared" si="41"/>
        <v>15.5</v>
      </c>
      <c r="O321" s="12">
        <v>3</v>
      </c>
      <c r="P321" s="71">
        <v>3</v>
      </c>
      <c r="Q321" s="122">
        <f t="shared" si="42"/>
        <v>155</v>
      </c>
      <c r="R321" s="22"/>
    </row>
    <row r="322" spans="1:18" ht="12.75">
      <c r="A322" s="109"/>
      <c r="B322" s="5" t="s">
        <v>18</v>
      </c>
      <c r="C322" s="8">
        <v>38208</v>
      </c>
      <c r="D322" s="71"/>
      <c r="E322" s="71"/>
      <c r="F322" s="71"/>
      <c r="G322" s="10"/>
      <c r="H322" s="69"/>
      <c r="I322" s="22"/>
      <c r="J322" s="12"/>
      <c r="K322" s="69">
        <f t="shared" si="39"/>
        <v>93</v>
      </c>
      <c r="L322" s="69">
        <f t="shared" si="43"/>
        <v>15.5</v>
      </c>
      <c r="M322" s="69">
        <f t="shared" si="40"/>
        <v>15.5</v>
      </c>
      <c r="N322" s="69">
        <f t="shared" si="41"/>
        <v>15.5</v>
      </c>
      <c r="O322" s="12">
        <v>3</v>
      </c>
      <c r="P322" s="71">
        <v>3</v>
      </c>
      <c r="Q322" s="122">
        <f t="shared" si="42"/>
        <v>155</v>
      </c>
      <c r="R322" s="22"/>
    </row>
    <row r="323" spans="1:18" ht="12.75">
      <c r="A323" s="109"/>
      <c r="B323" s="5" t="s">
        <v>19</v>
      </c>
      <c r="C323" s="8">
        <v>38209</v>
      </c>
      <c r="D323" s="71"/>
      <c r="E323" s="71"/>
      <c r="F323" s="71"/>
      <c r="G323" s="10"/>
      <c r="H323" s="69"/>
      <c r="I323" s="22"/>
      <c r="J323" s="12"/>
      <c r="K323" s="69">
        <f t="shared" si="39"/>
        <v>93</v>
      </c>
      <c r="L323" s="69">
        <f t="shared" si="43"/>
        <v>15.5</v>
      </c>
      <c r="M323" s="69">
        <f t="shared" si="40"/>
        <v>15.5</v>
      </c>
      <c r="N323" s="69">
        <f t="shared" si="41"/>
        <v>15.5</v>
      </c>
      <c r="O323" s="12">
        <v>3</v>
      </c>
      <c r="P323" s="71">
        <v>3</v>
      </c>
      <c r="Q323" s="122">
        <f t="shared" si="42"/>
        <v>155</v>
      </c>
      <c r="R323" s="22"/>
    </row>
    <row r="324" spans="1:18" ht="12.75">
      <c r="A324" s="109"/>
      <c r="B324" s="5" t="s">
        <v>20</v>
      </c>
      <c r="C324" s="8">
        <v>38210</v>
      </c>
      <c r="D324" s="71"/>
      <c r="E324" s="71"/>
      <c r="F324" s="71"/>
      <c r="G324" s="10"/>
      <c r="H324" s="69"/>
      <c r="I324" s="22"/>
      <c r="J324" s="12"/>
      <c r="K324" s="69">
        <f t="shared" si="39"/>
        <v>93</v>
      </c>
      <c r="L324" s="69">
        <f t="shared" si="43"/>
        <v>15.5</v>
      </c>
      <c r="M324" s="69">
        <f t="shared" si="40"/>
        <v>15.5</v>
      </c>
      <c r="N324" s="69">
        <f t="shared" si="41"/>
        <v>15.5</v>
      </c>
      <c r="O324" s="12">
        <v>3</v>
      </c>
      <c r="P324" s="71">
        <v>3</v>
      </c>
      <c r="Q324" s="122">
        <f t="shared" si="42"/>
        <v>155</v>
      </c>
      <c r="R324" s="22"/>
    </row>
    <row r="325" spans="1:18" ht="12.75">
      <c r="A325" s="109"/>
      <c r="B325" s="5" t="s">
        <v>21</v>
      </c>
      <c r="C325" s="8">
        <v>38211</v>
      </c>
      <c r="D325" s="71"/>
      <c r="E325" s="71"/>
      <c r="F325" s="71"/>
      <c r="G325" s="10"/>
      <c r="H325" s="69"/>
      <c r="I325" s="22"/>
      <c r="J325" s="12"/>
      <c r="K325" s="69">
        <f t="shared" si="39"/>
        <v>93</v>
      </c>
      <c r="L325" s="69">
        <f t="shared" si="43"/>
        <v>15.5</v>
      </c>
      <c r="M325" s="69">
        <f t="shared" si="40"/>
        <v>15.5</v>
      </c>
      <c r="N325" s="69">
        <f t="shared" si="41"/>
        <v>15.5</v>
      </c>
      <c r="O325" s="12">
        <v>3</v>
      </c>
      <c r="P325" s="71">
        <v>3</v>
      </c>
      <c r="Q325" s="122">
        <f t="shared" si="42"/>
        <v>155</v>
      </c>
      <c r="R325" s="22"/>
    </row>
    <row r="326" spans="1:18" ht="12.75">
      <c r="A326" s="109"/>
      <c r="B326" s="53" t="s">
        <v>16</v>
      </c>
      <c r="C326" s="6">
        <v>38212</v>
      </c>
      <c r="D326" s="70">
        <f>($D$4*I326)/100</f>
        <v>232.5</v>
      </c>
      <c r="E326" s="70">
        <f>($E$4*I326)/100</f>
        <v>77.5</v>
      </c>
      <c r="F326" s="70">
        <f>($F$4*I326)/100</f>
        <v>38.75</v>
      </c>
      <c r="G326" s="54"/>
      <c r="H326" s="70">
        <v>2</v>
      </c>
      <c r="I326" s="55">
        <f>I18*1.55</f>
        <v>155</v>
      </c>
      <c r="J326" s="54">
        <v>400</v>
      </c>
      <c r="K326" s="70">
        <f t="shared" si="39"/>
        <v>93</v>
      </c>
      <c r="L326" s="70">
        <f t="shared" si="43"/>
        <v>15.5</v>
      </c>
      <c r="M326" s="70">
        <f t="shared" si="40"/>
        <v>15.5</v>
      </c>
      <c r="N326" s="70">
        <f t="shared" si="41"/>
        <v>15.5</v>
      </c>
      <c r="O326" s="54">
        <v>3</v>
      </c>
      <c r="P326" s="70">
        <v>3</v>
      </c>
      <c r="Q326" s="123">
        <f t="shared" si="42"/>
        <v>155</v>
      </c>
      <c r="R326" s="22"/>
    </row>
    <row r="327" spans="1:18" ht="12.75">
      <c r="A327" s="109"/>
      <c r="B327" s="5" t="s">
        <v>6</v>
      </c>
      <c r="C327" s="8">
        <v>38213</v>
      </c>
      <c r="D327" s="71"/>
      <c r="E327" s="71"/>
      <c r="F327" s="71"/>
      <c r="G327" s="10"/>
      <c r="H327" s="69"/>
      <c r="I327" s="22"/>
      <c r="J327" s="12"/>
      <c r="K327" s="69">
        <f t="shared" si="39"/>
        <v>93</v>
      </c>
      <c r="L327" s="69">
        <f t="shared" si="43"/>
        <v>15.5</v>
      </c>
      <c r="M327" s="69">
        <f t="shared" si="40"/>
        <v>15.5</v>
      </c>
      <c r="N327" s="69">
        <f t="shared" si="41"/>
        <v>15.5</v>
      </c>
      <c r="O327" s="12">
        <v>3</v>
      </c>
      <c r="P327" s="71">
        <v>3</v>
      </c>
      <c r="Q327" s="122">
        <f t="shared" si="42"/>
        <v>155</v>
      </c>
      <c r="R327" s="22"/>
    </row>
    <row r="328" spans="1:18" ht="12.75">
      <c r="A328" s="109"/>
      <c r="B328" s="5" t="s">
        <v>17</v>
      </c>
      <c r="C328" s="8">
        <v>38214</v>
      </c>
      <c r="D328" s="71"/>
      <c r="E328" s="71"/>
      <c r="F328" s="71"/>
      <c r="G328" s="10"/>
      <c r="H328" s="69"/>
      <c r="I328" s="22"/>
      <c r="J328" s="12"/>
      <c r="K328" s="69">
        <f t="shared" si="39"/>
        <v>93</v>
      </c>
      <c r="L328" s="69">
        <f t="shared" si="43"/>
        <v>15.5</v>
      </c>
      <c r="M328" s="69">
        <f t="shared" si="40"/>
        <v>15.5</v>
      </c>
      <c r="N328" s="69">
        <f t="shared" si="41"/>
        <v>15.5</v>
      </c>
      <c r="O328" s="12">
        <v>3</v>
      </c>
      <c r="P328" s="71">
        <v>3</v>
      </c>
      <c r="Q328" s="122">
        <f t="shared" si="42"/>
        <v>155</v>
      </c>
      <c r="R328" s="22"/>
    </row>
    <row r="329" spans="1:18" ht="12.75">
      <c r="A329" s="109"/>
      <c r="B329" s="5" t="s">
        <v>18</v>
      </c>
      <c r="C329" s="8">
        <v>38215</v>
      </c>
      <c r="D329" s="71"/>
      <c r="E329" s="71"/>
      <c r="F329" s="71"/>
      <c r="G329" s="10"/>
      <c r="H329" s="69"/>
      <c r="I329" s="22"/>
      <c r="J329" s="12"/>
      <c r="K329" s="69">
        <f t="shared" si="39"/>
        <v>93</v>
      </c>
      <c r="L329" s="69">
        <f t="shared" si="43"/>
        <v>15.5</v>
      </c>
      <c r="M329" s="69">
        <f t="shared" si="40"/>
        <v>15.5</v>
      </c>
      <c r="N329" s="69">
        <f t="shared" si="41"/>
        <v>15.5</v>
      </c>
      <c r="O329" s="12">
        <v>3</v>
      </c>
      <c r="P329" s="71">
        <v>3</v>
      </c>
      <c r="Q329" s="122">
        <f t="shared" si="42"/>
        <v>155</v>
      </c>
      <c r="R329" s="22"/>
    </row>
    <row r="330" spans="1:18" ht="12.75">
      <c r="A330" s="109"/>
      <c r="B330" s="5" t="s">
        <v>19</v>
      </c>
      <c r="C330" s="8">
        <v>38216</v>
      </c>
      <c r="D330" s="71"/>
      <c r="E330" s="71"/>
      <c r="F330" s="71"/>
      <c r="G330" s="10"/>
      <c r="H330" s="69"/>
      <c r="I330" s="22"/>
      <c r="J330" s="12"/>
      <c r="K330" s="69">
        <f t="shared" si="39"/>
        <v>93</v>
      </c>
      <c r="L330" s="69">
        <f t="shared" si="43"/>
        <v>15.5</v>
      </c>
      <c r="M330" s="69">
        <f t="shared" si="40"/>
        <v>15.5</v>
      </c>
      <c r="N330" s="69">
        <f t="shared" si="41"/>
        <v>15.5</v>
      </c>
      <c r="O330" s="12">
        <v>3</v>
      </c>
      <c r="P330" s="71">
        <v>3</v>
      </c>
      <c r="Q330" s="122">
        <f t="shared" si="42"/>
        <v>155</v>
      </c>
      <c r="R330" s="22"/>
    </row>
    <row r="331" spans="1:18" ht="12.75">
      <c r="A331" s="109"/>
      <c r="B331" s="5" t="s">
        <v>20</v>
      </c>
      <c r="C331" s="8">
        <v>38217</v>
      </c>
      <c r="D331" s="71"/>
      <c r="E331" s="71"/>
      <c r="F331" s="71"/>
      <c r="G331" s="10"/>
      <c r="H331" s="69"/>
      <c r="I331" s="22"/>
      <c r="J331" s="12"/>
      <c r="K331" s="69">
        <f t="shared" si="39"/>
        <v>93</v>
      </c>
      <c r="L331" s="69">
        <f t="shared" si="43"/>
        <v>15.5</v>
      </c>
      <c r="M331" s="69">
        <f t="shared" si="40"/>
        <v>15.5</v>
      </c>
      <c r="N331" s="69">
        <f t="shared" si="41"/>
        <v>15.5</v>
      </c>
      <c r="O331" s="12">
        <v>3</v>
      </c>
      <c r="P331" s="71">
        <v>3</v>
      </c>
      <c r="Q331" s="122">
        <f t="shared" si="42"/>
        <v>155</v>
      </c>
      <c r="R331" s="22"/>
    </row>
    <row r="332" spans="1:18" ht="12.75">
      <c r="A332" s="109"/>
      <c r="B332" s="5" t="s">
        <v>21</v>
      </c>
      <c r="C332" s="8">
        <v>38218</v>
      </c>
      <c r="D332" s="71"/>
      <c r="E332" s="71"/>
      <c r="F332" s="71"/>
      <c r="G332" s="10"/>
      <c r="H332" s="69"/>
      <c r="I332" s="22"/>
      <c r="J332" s="12"/>
      <c r="K332" s="69">
        <f t="shared" si="39"/>
        <v>93</v>
      </c>
      <c r="L332" s="69">
        <f t="shared" si="43"/>
        <v>15.5</v>
      </c>
      <c r="M332" s="69">
        <f t="shared" si="40"/>
        <v>15.5</v>
      </c>
      <c r="N332" s="69">
        <f t="shared" si="41"/>
        <v>15.5</v>
      </c>
      <c r="O332" s="12">
        <v>3</v>
      </c>
      <c r="P332" s="71">
        <v>3</v>
      </c>
      <c r="Q332" s="122">
        <f t="shared" si="42"/>
        <v>155</v>
      </c>
      <c r="R332" s="22"/>
    </row>
    <row r="333" spans="1:18" ht="12.75">
      <c r="A333" s="109"/>
      <c r="B333" s="53" t="s">
        <v>16</v>
      </c>
      <c r="C333" s="6">
        <v>38219</v>
      </c>
      <c r="D333" s="70">
        <f>($D$4*I333)/100</f>
        <v>232.5</v>
      </c>
      <c r="E333" s="70">
        <f>($E$4*I333)/100</f>
        <v>77.5</v>
      </c>
      <c r="F333" s="70">
        <f>($F$4*I333)/100</f>
        <v>38.75</v>
      </c>
      <c r="G333" s="54"/>
      <c r="H333" s="70">
        <v>2</v>
      </c>
      <c r="I333" s="55">
        <f>I25*1.55</f>
        <v>155</v>
      </c>
      <c r="J333" s="54">
        <v>400</v>
      </c>
      <c r="K333" s="70">
        <f t="shared" si="39"/>
        <v>93</v>
      </c>
      <c r="L333" s="70">
        <f t="shared" si="43"/>
        <v>15.5</v>
      </c>
      <c r="M333" s="70">
        <f t="shared" si="40"/>
        <v>15.5</v>
      </c>
      <c r="N333" s="70">
        <f t="shared" si="41"/>
        <v>15.5</v>
      </c>
      <c r="O333" s="54">
        <v>3</v>
      </c>
      <c r="P333" s="70">
        <v>3</v>
      </c>
      <c r="Q333" s="123">
        <f t="shared" si="42"/>
        <v>155</v>
      </c>
      <c r="R333" s="22"/>
    </row>
    <row r="334" spans="1:18" ht="12.75">
      <c r="A334" s="109"/>
      <c r="B334" s="5" t="s">
        <v>6</v>
      </c>
      <c r="C334" s="8">
        <v>38220</v>
      </c>
      <c r="D334" s="71"/>
      <c r="E334" s="71"/>
      <c r="F334" s="71"/>
      <c r="G334" s="10"/>
      <c r="H334" s="69"/>
      <c r="I334" s="22"/>
      <c r="J334" s="12"/>
      <c r="K334" s="69">
        <f t="shared" si="39"/>
        <v>93</v>
      </c>
      <c r="L334" s="69">
        <f t="shared" si="43"/>
        <v>15.5</v>
      </c>
      <c r="M334" s="69">
        <f t="shared" si="40"/>
        <v>15.5</v>
      </c>
      <c r="N334" s="69">
        <f t="shared" si="41"/>
        <v>15.5</v>
      </c>
      <c r="O334" s="12">
        <v>3</v>
      </c>
      <c r="P334" s="71">
        <v>3</v>
      </c>
      <c r="Q334" s="122">
        <f t="shared" si="42"/>
        <v>155</v>
      </c>
      <c r="R334" s="22"/>
    </row>
    <row r="335" spans="1:18" ht="12.75">
      <c r="A335" s="109"/>
      <c r="B335" s="5" t="s">
        <v>17</v>
      </c>
      <c r="C335" s="8">
        <v>38221</v>
      </c>
      <c r="D335" s="71"/>
      <c r="E335" s="71"/>
      <c r="F335" s="71"/>
      <c r="G335" s="10"/>
      <c r="H335" s="69"/>
      <c r="I335" s="22"/>
      <c r="J335" s="12"/>
      <c r="K335" s="69">
        <f t="shared" si="39"/>
        <v>93</v>
      </c>
      <c r="L335" s="69">
        <f t="shared" si="43"/>
        <v>15.5</v>
      </c>
      <c r="M335" s="69">
        <f t="shared" si="40"/>
        <v>15.5</v>
      </c>
      <c r="N335" s="69">
        <f t="shared" si="41"/>
        <v>15.5</v>
      </c>
      <c r="O335" s="12">
        <v>3</v>
      </c>
      <c r="P335" s="71">
        <v>3</v>
      </c>
      <c r="Q335" s="122">
        <f t="shared" si="42"/>
        <v>155</v>
      </c>
      <c r="R335" s="22"/>
    </row>
    <row r="336" spans="1:18" ht="12.75">
      <c r="A336" s="109"/>
      <c r="B336" s="5" t="s">
        <v>18</v>
      </c>
      <c r="C336" s="8">
        <v>38222</v>
      </c>
      <c r="D336" s="71"/>
      <c r="E336" s="71"/>
      <c r="F336" s="71"/>
      <c r="G336" s="12"/>
      <c r="H336" s="69"/>
      <c r="I336" s="22"/>
      <c r="J336" s="12"/>
      <c r="K336" s="69">
        <f t="shared" si="39"/>
        <v>93</v>
      </c>
      <c r="L336" s="69">
        <f t="shared" si="43"/>
        <v>15.5</v>
      </c>
      <c r="M336" s="69">
        <f t="shared" si="40"/>
        <v>15.5</v>
      </c>
      <c r="N336" s="69">
        <f t="shared" si="41"/>
        <v>15.5</v>
      </c>
      <c r="O336" s="12">
        <v>3</v>
      </c>
      <c r="P336" s="71">
        <v>3</v>
      </c>
      <c r="Q336" s="122">
        <f t="shared" si="42"/>
        <v>155</v>
      </c>
      <c r="R336" s="22"/>
    </row>
    <row r="337" spans="1:18" ht="12.75">
      <c r="A337" s="109"/>
      <c r="B337" s="5" t="s">
        <v>19</v>
      </c>
      <c r="C337" s="8">
        <v>38223</v>
      </c>
      <c r="D337" s="71"/>
      <c r="E337" s="71"/>
      <c r="F337" s="71"/>
      <c r="G337" s="12"/>
      <c r="H337" s="69"/>
      <c r="I337" s="22"/>
      <c r="J337" s="12"/>
      <c r="K337" s="69">
        <f t="shared" si="39"/>
        <v>93</v>
      </c>
      <c r="L337" s="69">
        <f t="shared" si="43"/>
        <v>15.5</v>
      </c>
      <c r="M337" s="69">
        <f t="shared" si="40"/>
        <v>15.5</v>
      </c>
      <c r="N337" s="69">
        <f t="shared" si="41"/>
        <v>15.5</v>
      </c>
      <c r="O337" s="12">
        <v>3</v>
      </c>
      <c r="P337" s="71">
        <v>3</v>
      </c>
      <c r="Q337" s="122">
        <f t="shared" si="42"/>
        <v>155</v>
      </c>
      <c r="R337" s="22"/>
    </row>
    <row r="338" spans="1:18" ht="12.75">
      <c r="A338" s="109"/>
      <c r="B338" s="5" t="s">
        <v>20</v>
      </c>
      <c r="C338" s="8">
        <v>38224</v>
      </c>
      <c r="D338" s="71"/>
      <c r="E338" s="71"/>
      <c r="F338" s="71"/>
      <c r="G338" s="12"/>
      <c r="H338" s="69"/>
      <c r="I338" s="22"/>
      <c r="J338" s="12"/>
      <c r="K338" s="69">
        <f t="shared" si="39"/>
        <v>93</v>
      </c>
      <c r="L338" s="69">
        <f t="shared" si="43"/>
        <v>15.5</v>
      </c>
      <c r="M338" s="69">
        <f t="shared" si="40"/>
        <v>15.5</v>
      </c>
      <c r="N338" s="69">
        <f t="shared" si="41"/>
        <v>15.5</v>
      </c>
      <c r="O338" s="12">
        <v>3</v>
      </c>
      <c r="P338" s="71">
        <v>3</v>
      </c>
      <c r="Q338" s="122">
        <f t="shared" si="42"/>
        <v>155</v>
      </c>
      <c r="R338" s="22"/>
    </row>
    <row r="339" spans="1:18" ht="12.75">
      <c r="A339" s="109"/>
      <c r="B339" s="5" t="s">
        <v>21</v>
      </c>
      <c r="C339" s="8">
        <v>38225</v>
      </c>
      <c r="D339" s="71"/>
      <c r="E339" s="71"/>
      <c r="F339" s="71"/>
      <c r="G339" s="12"/>
      <c r="H339" s="69"/>
      <c r="I339" s="23"/>
      <c r="J339" s="12"/>
      <c r="K339" s="69">
        <f t="shared" si="39"/>
        <v>93</v>
      </c>
      <c r="L339" s="69">
        <f t="shared" si="43"/>
        <v>15.5</v>
      </c>
      <c r="M339" s="69">
        <f t="shared" si="40"/>
        <v>15.5</v>
      </c>
      <c r="N339" s="69">
        <f t="shared" si="41"/>
        <v>15.5</v>
      </c>
      <c r="O339" s="12">
        <v>3</v>
      </c>
      <c r="P339" s="71">
        <v>3</v>
      </c>
      <c r="Q339" s="122">
        <f t="shared" si="42"/>
        <v>155</v>
      </c>
      <c r="R339" s="22"/>
    </row>
    <row r="340" spans="1:18" ht="12.75">
      <c r="A340" s="109"/>
      <c r="B340" s="9" t="s">
        <v>16</v>
      </c>
      <c r="C340" s="7">
        <v>38226</v>
      </c>
      <c r="D340" s="68">
        <f>($D$4*I340)/100</f>
        <v>240</v>
      </c>
      <c r="E340" s="68">
        <f>($E$4*I340)/100</f>
        <v>80</v>
      </c>
      <c r="F340" s="68">
        <f>($F$4*I340)/100</f>
        <v>40</v>
      </c>
      <c r="G340" s="11"/>
      <c r="H340" s="68">
        <v>2</v>
      </c>
      <c r="I340" s="15">
        <f>I4*1.6</f>
        <v>160</v>
      </c>
      <c r="J340" s="11">
        <v>400</v>
      </c>
      <c r="K340" s="68">
        <f t="shared" si="39"/>
        <v>96</v>
      </c>
      <c r="L340" s="68">
        <f>($L$4*Q340)/100</f>
        <v>16</v>
      </c>
      <c r="M340" s="68">
        <f t="shared" si="40"/>
        <v>16</v>
      </c>
      <c r="N340" s="68">
        <f t="shared" si="41"/>
        <v>16</v>
      </c>
      <c r="O340" s="83">
        <v>3</v>
      </c>
      <c r="P340" s="68">
        <v>3</v>
      </c>
      <c r="Q340" s="119">
        <f aca="true" t="shared" si="44" ref="Q340:Q367">Q4*1.6</f>
        <v>160</v>
      </c>
      <c r="R340" s="131"/>
    </row>
    <row r="341" spans="1:18" ht="12.75">
      <c r="A341" s="109"/>
      <c r="B341" s="5" t="s">
        <v>6</v>
      </c>
      <c r="C341" s="8">
        <v>38227</v>
      </c>
      <c r="D341" s="71"/>
      <c r="E341" s="71"/>
      <c r="F341" s="71"/>
      <c r="G341" s="10"/>
      <c r="H341" s="69"/>
      <c r="I341" s="23"/>
      <c r="J341" s="10"/>
      <c r="K341" s="69">
        <f t="shared" si="39"/>
        <v>96</v>
      </c>
      <c r="L341" s="69">
        <f aca="true" t="shared" si="45" ref="L341:L368">($L$5*Q341)/100</f>
        <v>16</v>
      </c>
      <c r="M341" s="69">
        <f t="shared" si="40"/>
        <v>16</v>
      </c>
      <c r="N341" s="69">
        <f t="shared" si="41"/>
        <v>16</v>
      </c>
      <c r="O341" s="10">
        <v>3</v>
      </c>
      <c r="P341" s="71">
        <v>3</v>
      </c>
      <c r="Q341" s="122">
        <f t="shared" si="44"/>
        <v>160</v>
      </c>
      <c r="R341" s="22"/>
    </row>
    <row r="342" spans="1:18" ht="12.75">
      <c r="A342" s="109"/>
      <c r="B342" s="5" t="s">
        <v>17</v>
      </c>
      <c r="C342" s="8">
        <v>38228</v>
      </c>
      <c r="D342" s="71"/>
      <c r="E342" s="71"/>
      <c r="F342" s="71"/>
      <c r="G342" s="10"/>
      <c r="H342" s="69"/>
      <c r="I342" s="25"/>
      <c r="J342" s="10"/>
      <c r="K342" s="69">
        <f t="shared" si="39"/>
        <v>96</v>
      </c>
      <c r="L342" s="69">
        <f t="shared" si="45"/>
        <v>16</v>
      </c>
      <c r="M342" s="69">
        <f t="shared" si="40"/>
        <v>16</v>
      </c>
      <c r="N342" s="69">
        <f t="shared" si="41"/>
        <v>16</v>
      </c>
      <c r="O342" s="10">
        <v>3</v>
      </c>
      <c r="P342" s="71">
        <v>3</v>
      </c>
      <c r="Q342" s="122">
        <f t="shared" si="44"/>
        <v>160</v>
      </c>
      <c r="R342" s="22"/>
    </row>
    <row r="343" spans="1:18" ht="12.75">
      <c r="A343" s="109"/>
      <c r="B343" s="5" t="s">
        <v>18</v>
      </c>
      <c r="C343" s="8">
        <v>38229</v>
      </c>
      <c r="D343" s="71"/>
      <c r="E343" s="71"/>
      <c r="F343" s="71"/>
      <c r="G343" s="10"/>
      <c r="H343" s="69"/>
      <c r="I343" s="22"/>
      <c r="J343" s="10"/>
      <c r="K343" s="69">
        <f t="shared" si="39"/>
        <v>96</v>
      </c>
      <c r="L343" s="69">
        <f t="shared" si="45"/>
        <v>16</v>
      </c>
      <c r="M343" s="69">
        <f t="shared" si="40"/>
        <v>16</v>
      </c>
      <c r="N343" s="69">
        <f t="shared" si="41"/>
        <v>16</v>
      </c>
      <c r="O343" s="10">
        <v>3</v>
      </c>
      <c r="P343" s="71">
        <v>3</v>
      </c>
      <c r="Q343" s="122">
        <f t="shared" si="44"/>
        <v>160</v>
      </c>
      <c r="R343" s="22"/>
    </row>
    <row r="344" spans="1:18" ht="12.75">
      <c r="A344" s="109"/>
      <c r="B344" s="5" t="s">
        <v>19</v>
      </c>
      <c r="C344" s="8">
        <v>38230</v>
      </c>
      <c r="D344" s="71"/>
      <c r="E344" s="71"/>
      <c r="F344" s="71"/>
      <c r="G344" s="10"/>
      <c r="H344" s="69"/>
      <c r="I344" s="22"/>
      <c r="J344" s="10"/>
      <c r="K344" s="69">
        <f t="shared" si="39"/>
        <v>96</v>
      </c>
      <c r="L344" s="69">
        <f t="shared" si="45"/>
        <v>16</v>
      </c>
      <c r="M344" s="69">
        <f t="shared" si="40"/>
        <v>16</v>
      </c>
      <c r="N344" s="69">
        <f t="shared" si="41"/>
        <v>16</v>
      </c>
      <c r="O344" s="10">
        <v>3</v>
      </c>
      <c r="P344" s="71">
        <v>3</v>
      </c>
      <c r="Q344" s="122">
        <f t="shared" si="44"/>
        <v>160</v>
      </c>
      <c r="R344" s="22"/>
    </row>
    <row r="345" spans="1:20" ht="12.75">
      <c r="A345" s="109"/>
      <c r="B345" s="5" t="s">
        <v>20</v>
      </c>
      <c r="C345" s="8">
        <v>38231</v>
      </c>
      <c r="D345" s="71"/>
      <c r="E345" s="71"/>
      <c r="F345" s="71"/>
      <c r="G345" s="10"/>
      <c r="H345" s="69"/>
      <c r="I345" s="22"/>
      <c r="J345" s="10"/>
      <c r="K345" s="69">
        <f t="shared" si="39"/>
        <v>96</v>
      </c>
      <c r="L345" s="69">
        <f t="shared" si="45"/>
        <v>16</v>
      </c>
      <c r="M345" s="69">
        <f t="shared" si="40"/>
        <v>16</v>
      </c>
      <c r="N345" s="69">
        <f t="shared" si="41"/>
        <v>16</v>
      </c>
      <c r="O345" s="10">
        <v>3</v>
      </c>
      <c r="P345" s="71">
        <v>3</v>
      </c>
      <c r="Q345" s="122">
        <f t="shared" si="44"/>
        <v>160</v>
      </c>
      <c r="R345" s="22"/>
      <c r="T345" s="4"/>
    </row>
    <row r="346" spans="1:18" ht="12.75">
      <c r="A346" s="109"/>
      <c r="B346" s="5" t="s">
        <v>21</v>
      </c>
      <c r="C346" s="8">
        <v>38232</v>
      </c>
      <c r="D346" s="71"/>
      <c r="E346" s="71"/>
      <c r="F346" s="71"/>
      <c r="G346" s="10"/>
      <c r="H346" s="69"/>
      <c r="I346" s="22"/>
      <c r="J346" s="10"/>
      <c r="K346" s="69">
        <f t="shared" si="39"/>
        <v>96</v>
      </c>
      <c r="L346" s="69">
        <f t="shared" si="45"/>
        <v>16</v>
      </c>
      <c r="M346" s="69">
        <f t="shared" si="40"/>
        <v>16</v>
      </c>
      <c r="N346" s="69">
        <f t="shared" si="41"/>
        <v>16</v>
      </c>
      <c r="O346" s="10">
        <v>3</v>
      </c>
      <c r="P346" s="71">
        <v>3</v>
      </c>
      <c r="Q346" s="122">
        <f t="shared" si="44"/>
        <v>160</v>
      </c>
      <c r="R346" s="22"/>
    </row>
    <row r="347" spans="1:18" ht="12.75">
      <c r="A347" s="109"/>
      <c r="B347" s="53" t="s">
        <v>16</v>
      </c>
      <c r="C347" s="6">
        <v>38233</v>
      </c>
      <c r="D347" s="70">
        <f>($D$4*I347)/100</f>
        <v>240</v>
      </c>
      <c r="E347" s="70">
        <f>($E$4*I347)/100</f>
        <v>80</v>
      </c>
      <c r="F347" s="70">
        <f>($F$4*I347)/100</f>
        <v>40</v>
      </c>
      <c r="G347" s="54"/>
      <c r="H347" s="70">
        <v>2</v>
      </c>
      <c r="I347" s="55">
        <f>I11*1.6</f>
        <v>160</v>
      </c>
      <c r="J347" s="54">
        <v>400</v>
      </c>
      <c r="K347" s="70">
        <f t="shared" si="39"/>
        <v>96</v>
      </c>
      <c r="L347" s="70">
        <f t="shared" si="45"/>
        <v>16</v>
      </c>
      <c r="M347" s="70">
        <f t="shared" si="40"/>
        <v>16</v>
      </c>
      <c r="N347" s="70">
        <f t="shared" si="41"/>
        <v>16</v>
      </c>
      <c r="O347" s="54">
        <v>3</v>
      </c>
      <c r="P347" s="70">
        <v>3</v>
      </c>
      <c r="Q347" s="123">
        <f t="shared" si="44"/>
        <v>160</v>
      </c>
      <c r="R347" s="22"/>
    </row>
    <row r="348" spans="1:18" ht="12.75">
      <c r="A348" s="109"/>
      <c r="B348" s="5" t="s">
        <v>6</v>
      </c>
      <c r="C348" s="8">
        <v>38234</v>
      </c>
      <c r="D348" s="71"/>
      <c r="E348" s="71"/>
      <c r="F348" s="71"/>
      <c r="G348" s="10"/>
      <c r="H348" s="69"/>
      <c r="I348" s="22"/>
      <c r="J348" s="12"/>
      <c r="K348" s="69">
        <f t="shared" si="39"/>
        <v>96</v>
      </c>
      <c r="L348" s="69">
        <f t="shared" si="45"/>
        <v>16</v>
      </c>
      <c r="M348" s="69">
        <f t="shared" si="40"/>
        <v>16</v>
      </c>
      <c r="N348" s="69">
        <f t="shared" si="41"/>
        <v>16</v>
      </c>
      <c r="O348" s="12">
        <v>3</v>
      </c>
      <c r="P348" s="71">
        <v>3</v>
      </c>
      <c r="Q348" s="122">
        <f t="shared" si="44"/>
        <v>160</v>
      </c>
      <c r="R348" s="22"/>
    </row>
    <row r="349" spans="1:18" ht="12.75">
      <c r="A349" s="109"/>
      <c r="B349" s="5" t="s">
        <v>17</v>
      </c>
      <c r="C349" s="8">
        <v>38235</v>
      </c>
      <c r="D349" s="71"/>
      <c r="E349" s="71"/>
      <c r="F349" s="71"/>
      <c r="G349" s="10"/>
      <c r="H349" s="69"/>
      <c r="I349" s="22"/>
      <c r="J349" s="12"/>
      <c r="K349" s="69">
        <f t="shared" si="39"/>
        <v>96</v>
      </c>
      <c r="L349" s="69">
        <f t="shared" si="45"/>
        <v>16</v>
      </c>
      <c r="M349" s="69">
        <f t="shared" si="40"/>
        <v>16</v>
      </c>
      <c r="N349" s="69">
        <f t="shared" si="41"/>
        <v>16</v>
      </c>
      <c r="O349" s="12">
        <v>3</v>
      </c>
      <c r="P349" s="71">
        <v>3</v>
      </c>
      <c r="Q349" s="122">
        <f t="shared" si="44"/>
        <v>160</v>
      </c>
      <c r="R349" s="22"/>
    </row>
    <row r="350" spans="1:18" ht="12.75">
      <c r="A350" s="109"/>
      <c r="B350" s="5" t="s">
        <v>18</v>
      </c>
      <c r="C350" s="8">
        <v>38236</v>
      </c>
      <c r="D350" s="71"/>
      <c r="E350" s="71"/>
      <c r="F350" s="71"/>
      <c r="G350" s="10"/>
      <c r="H350" s="69"/>
      <c r="I350" s="22"/>
      <c r="J350" s="12"/>
      <c r="K350" s="69">
        <f t="shared" si="39"/>
        <v>96</v>
      </c>
      <c r="L350" s="69">
        <f t="shared" si="45"/>
        <v>16</v>
      </c>
      <c r="M350" s="69">
        <f t="shared" si="40"/>
        <v>16</v>
      </c>
      <c r="N350" s="69">
        <f t="shared" si="41"/>
        <v>16</v>
      </c>
      <c r="O350" s="12">
        <v>3</v>
      </c>
      <c r="P350" s="71">
        <v>3</v>
      </c>
      <c r="Q350" s="122">
        <f t="shared" si="44"/>
        <v>160</v>
      </c>
      <c r="R350" s="22"/>
    </row>
    <row r="351" spans="1:18" ht="12.75">
      <c r="A351" s="109"/>
      <c r="B351" s="5" t="s">
        <v>19</v>
      </c>
      <c r="C351" s="8">
        <v>38237</v>
      </c>
      <c r="D351" s="71"/>
      <c r="E351" s="71"/>
      <c r="F351" s="71"/>
      <c r="G351" s="10"/>
      <c r="H351" s="69"/>
      <c r="I351" s="22"/>
      <c r="J351" s="12"/>
      <c r="K351" s="69">
        <f t="shared" si="39"/>
        <v>96</v>
      </c>
      <c r="L351" s="69">
        <f t="shared" si="45"/>
        <v>16</v>
      </c>
      <c r="M351" s="69">
        <f t="shared" si="40"/>
        <v>16</v>
      </c>
      <c r="N351" s="69">
        <f t="shared" si="41"/>
        <v>16</v>
      </c>
      <c r="O351" s="12">
        <v>3</v>
      </c>
      <c r="P351" s="71">
        <v>3</v>
      </c>
      <c r="Q351" s="122">
        <f t="shared" si="44"/>
        <v>160</v>
      </c>
      <c r="R351" s="22"/>
    </row>
    <row r="352" spans="1:18" ht="12.75">
      <c r="A352" s="109"/>
      <c r="B352" s="5" t="s">
        <v>20</v>
      </c>
      <c r="C352" s="8">
        <v>38238</v>
      </c>
      <c r="D352" s="71"/>
      <c r="E352" s="71"/>
      <c r="F352" s="71"/>
      <c r="G352" s="10"/>
      <c r="H352" s="69"/>
      <c r="I352" s="22"/>
      <c r="J352" s="12"/>
      <c r="K352" s="69">
        <f aca="true" t="shared" si="46" ref="K352:K368">($K$4*Q352)/100</f>
        <v>96</v>
      </c>
      <c r="L352" s="69">
        <f t="shared" si="45"/>
        <v>16</v>
      </c>
      <c r="M352" s="69">
        <f aca="true" t="shared" si="47" ref="M352:M368">($M$4*Q352)/100</f>
        <v>16</v>
      </c>
      <c r="N352" s="69">
        <f aca="true" t="shared" si="48" ref="N352:N368">($N$4*Q352)/100</f>
        <v>16</v>
      </c>
      <c r="O352" s="12">
        <v>3</v>
      </c>
      <c r="P352" s="71">
        <v>3</v>
      </c>
      <c r="Q352" s="122">
        <f t="shared" si="44"/>
        <v>160</v>
      </c>
      <c r="R352" s="22"/>
    </row>
    <row r="353" spans="1:18" ht="12.75">
      <c r="A353" s="109"/>
      <c r="B353" s="5" t="s">
        <v>21</v>
      </c>
      <c r="C353" s="8">
        <v>38239</v>
      </c>
      <c r="D353" s="71"/>
      <c r="E353" s="71"/>
      <c r="F353" s="71"/>
      <c r="G353" s="10"/>
      <c r="H353" s="69"/>
      <c r="I353" s="22"/>
      <c r="J353" s="12"/>
      <c r="K353" s="69">
        <f t="shared" si="46"/>
        <v>96</v>
      </c>
      <c r="L353" s="69">
        <f t="shared" si="45"/>
        <v>16</v>
      </c>
      <c r="M353" s="69">
        <f t="shared" si="47"/>
        <v>16</v>
      </c>
      <c r="N353" s="69">
        <f t="shared" si="48"/>
        <v>16</v>
      </c>
      <c r="O353" s="12">
        <v>3</v>
      </c>
      <c r="P353" s="71">
        <v>3</v>
      </c>
      <c r="Q353" s="122">
        <f t="shared" si="44"/>
        <v>160</v>
      </c>
      <c r="R353" s="22"/>
    </row>
    <row r="354" spans="1:18" ht="12.75">
      <c r="A354" s="109"/>
      <c r="B354" s="53" t="s">
        <v>16</v>
      </c>
      <c r="C354" s="6">
        <v>38240</v>
      </c>
      <c r="D354" s="70">
        <f>($D$4*I354)/100</f>
        <v>240</v>
      </c>
      <c r="E354" s="70">
        <f>($E$4*I354)/100</f>
        <v>80</v>
      </c>
      <c r="F354" s="70">
        <f>($F$4*I354)/100</f>
        <v>40</v>
      </c>
      <c r="G354" s="54"/>
      <c r="H354" s="70">
        <v>2</v>
      </c>
      <c r="I354" s="55">
        <f>I18*1.6</f>
        <v>160</v>
      </c>
      <c r="J354" s="54">
        <v>400</v>
      </c>
      <c r="K354" s="70">
        <f t="shared" si="46"/>
        <v>96</v>
      </c>
      <c r="L354" s="70">
        <f t="shared" si="45"/>
        <v>16</v>
      </c>
      <c r="M354" s="70">
        <f t="shared" si="47"/>
        <v>16</v>
      </c>
      <c r="N354" s="70">
        <f t="shared" si="48"/>
        <v>16</v>
      </c>
      <c r="O354" s="54">
        <v>3</v>
      </c>
      <c r="P354" s="70">
        <v>3</v>
      </c>
      <c r="Q354" s="123">
        <f t="shared" si="44"/>
        <v>160</v>
      </c>
      <c r="R354" s="22"/>
    </row>
    <row r="355" spans="1:18" ht="12.75">
      <c r="A355" s="109"/>
      <c r="B355" s="5" t="s">
        <v>6</v>
      </c>
      <c r="C355" s="8">
        <v>38241</v>
      </c>
      <c r="D355" s="71"/>
      <c r="E355" s="71"/>
      <c r="F355" s="71"/>
      <c r="G355" s="10"/>
      <c r="H355" s="69"/>
      <c r="I355" s="22"/>
      <c r="J355" s="12"/>
      <c r="K355" s="69">
        <f t="shared" si="46"/>
        <v>96</v>
      </c>
      <c r="L355" s="69">
        <f t="shared" si="45"/>
        <v>16</v>
      </c>
      <c r="M355" s="69">
        <f t="shared" si="47"/>
        <v>16</v>
      </c>
      <c r="N355" s="69">
        <f t="shared" si="48"/>
        <v>16</v>
      </c>
      <c r="O355" s="12">
        <v>3</v>
      </c>
      <c r="P355" s="71">
        <v>3</v>
      </c>
      <c r="Q355" s="122">
        <f t="shared" si="44"/>
        <v>160</v>
      </c>
      <c r="R355" s="22"/>
    </row>
    <row r="356" spans="1:18" ht="12.75">
      <c r="A356" s="109"/>
      <c r="B356" s="5" t="s">
        <v>17</v>
      </c>
      <c r="C356" s="8">
        <v>38242</v>
      </c>
      <c r="D356" s="71"/>
      <c r="E356" s="71"/>
      <c r="F356" s="71"/>
      <c r="G356" s="10"/>
      <c r="H356" s="69"/>
      <c r="I356" s="22"/>
      <c r="J356" s="12"/>
      <c r="K356" s="69">
        <f t="shared" si="46"/>
        <v>96</v>
      </c>
      <c r="L356" s="69">
        <f t="shared" si="45"/>
        <v>16</v>
      </c>
      <c r="M356" s="69">
        <f t="shared" si="47"/>
        <v>16</v>
      </c>
      <c r="N356" s="69">
        <f t="shared" si="48"/>
        <v>16</v>
      </c>
      <c r="O356" s="12">
        <v>3</v>
      </c>
      <c r="P356" s="71">
        <v>3</v>
      </c>
      <c r="Q356" s="122">
        <f t="shared" si="44"/>
        <v>160</v>
      </c>
      <c r="R356" s="22"/>
    </row>
    <row r="357" spans="1:18" ht="12.75">
      <c r="A357" s="109"/>
      <c r="B357" s="5" t="s">
        <v>18</v>
      </c>
      <c r="C357" s="8">
        <v>38243</v>
      </c>
      <c r="D357" s="71"/>
      <c r="E357" s="71"/>
      <c r="F357" s="71"/>
      <c r="G357" s="10"/>
      <c r="H357" s="69"/>
      <c r="I357" s="22"/>
      <c r="J357" s="12"/>
      <c r="K357" s="69">
        <f t="shared" si="46"/>
        <v>96</v>
      </c>
      <c r="L357" s="69">
        <f t="shared" si="45"/>
        <v>16</v>
      </c>
      <c r="M357" s="69">
        <f t="shared" si="47"/>
        <v>16</v>
      </c>
      <c r="N357" s="69">
        <f t="shared" si="48"/>
        <v>16</v>
      </c>
      <c r="O357" s="12">
        <v>3</v>
      </c>
      <c r="P357" s="71">
        <v>3</v>
      </c>
      <c r="Q357" s="122">
        <f t="shared" si="44"/>
        <v>160</v>
      </c>
      <c r="R357" s="22"/>
    </row>
    <row r="358" spans="1:18" ht="12.75">
      <c r="A358" s="109"/>
      <c r="B358" s="5" t="s">
        <v>19</v>
      </c>
      <c r="C358" s="8">
        <v>38244</v>
      </c>
      <c r="D358" s="71"/>
      <c r="E358" s="71"/>
      <c r="F358" s="71"/>
      <c r="G358" s="10"/>
      <c r="H358" s="69"/>
      <c r="I358" s="22"/>
      <c r="J358" s="12"/>
      <c r="K358" s="69">
        <f t="shared" si="46"/>
        <v>96</v>
      </c>
      <c r="L358" s="69">
        <f t="shared" si="45"/>
        <v>16</v>
      </c>
      <c r="M358" s="69">
        <f t="shared" si="47"/>
        <v>16</v>
      </c>
      <c r="N358" s="69">
        <f t="shared" si="48"/>
        <v>16</v>
      </c>
      <c r="O358" s="12">
        <v>3</v>
      </c>
      <c r="P358" s="71">
        <v>3</v>
      </c>
      <c r="Q358" s="122">
        <f t="shared" si="44"/>
        <v>160</v>
      </c>
      <c r="R358" s="22"/>
    </row>
    <row r="359" spans="1:18" ht="12.75">
      <c r="A359" s="109"/>
      <c r="B359" s="5" t="s">
        <v>20</v>
      </c>
      <c r="C359" s="8">
        <v>38245</v>
      </c>
      <c r="D359" s="71"/>
      <c r="E359" s="71"/>
      <c r="F359" s="71"/>
      <c r="G359" s="10"/>
      <c r="H359" s="69"/>
      <c r="I359" s="22"/>
      <c r="J359" s="12"/>
      <c r="K359" s="69">
        <f t="shared" si="46"/>
        <v>96</v>
      </c>
      <c r="L359" s="69">
        <f t="shared" si="45"/>
        <v>16</v>
      </c>
      <c r="M359" s="69">
        <f t="shared" si="47"/>
        <v>16</v>
      </c>
      <c r="N359" s="69">
        <f t="shared" si="48"/>
        <v>16</v>
      </c>
      <c r="O359" s="12">
        <v>3</v>
      </c>
      <c r="P359" s="71">
        <v>3</v>
      </c>
      <c r="Q359" s="122">
        <f t="shared" si="44"/>
        <v>160</v>
      </c>
      <c r="R359" s="22"/>
    </row>
    <row r="360" spans="1:18" ht="12.75">
      <c r="A360" s="109"/>
      <c r="B360" s="5" t="s">
        <v>21</v>
      </c>
      <c r="C360" s="8">
        <v>38246</v>
      </c>
      <c r="D360" s="71"/>
      <c r="E360" s="71"/>
      <c r="F360" s="71"/>
      <c r="G360" s="10"/>
      <c r="H360" s="69"/>
      <c r="I360" s="22"/>
      <c r="J360" s="12"/>
      <c r="K360" s="69">
        <f t="shared" si="46"/>
        <v>96</v>
      </c>
      <c r="L360" s="69">
        <f t="shared" si="45"/>
        <v>16</v>
      </c>
      <c r="M360" s="69">
        <f t="shared" si="47"/>
        <v>16</v>
      </c>
      <c r="N360" s="69">
        <f t="shared" si="48"/>
        <v>16</v>
      </c>
      <c r="O360" s="12">
        <v>3</v>
      </c>
      <c r="P360" s="71">
        <v>3</v>
      </c>
      <c r="Q360" s="122">
        <f t="shared" si="44"/>
        <v>160</v>
      </c>
      <c r="R360" s="22"/>
    </row>
    <row r="361" spans="1:18" ht="12.75">
      <c r="A361" s="109"/>
      <c r="B361" s="53" t="s">
        <v>16</v>
      </c>
      <c r="C361" s="6">
        <v>38247</v>
      </c>
      <c r="D361" s="70">
        <f>($D$4*I361)/100</f>
        <v>240</v>
      </c>
      <c r="E361" s="70">
        <f>($E$4*I361)/100</f>
        <v>80</v>
      </c>
      <c r="F361" s="70">
        <f>($F$4*I361)/100</f>
        <v>40</v>
      </c>
      <c r="G361" s="54"/>
      <c r="H361" s="70">
        <v>2</v>
      </c>
      <c r="I361" s="55">
        <f>I25*1.6</f>
        <v>160</v>
      </c>
      <c r="J361" s="54">
        <v>400</v>
      </c>
      <c r="K361" s="70">
        <f t="shared" si="46"/>
        <v>96</v>
      </c>
      <c r="L361" s="70">
        <f t="shared" si="45"/>
        <v>16</v>
      </c>
      <c r="M361" s="70">
        <f t="shared" si="47"/>
        <v>16</v>
      </c>
      <c r="N361" s="70">
        <f t="shared" si="48"/>
        <v>16</v>
      </c>
      <c r="O361" s="54">
        <v>3</v>
      </c>
      <c r="P361" s="70">
        <v>3</v>
      </c>
      <c r="Q361" s="123">
        <f t="shared" si="44"/>
        <v>160</v>
      </c>
      <c r="R361" s="22"/>
    </row>
    <row r="362" spans="1:18" ht="12.75">
      <c r="A362" s="109"/>
      <c r="B362" s="5" t="s">
        <v>6</v>
      </c>
      <c r="C362" s="8">
        <v>38248</v>
      </c>
      <c r="D362" s="71"/>
      <c r="E362" s="71"/>
      <c r="F362" s="71"/>
      <c r="G362" s="10"/>
      <c r="H362" s="69"/>
      <c r="I362" s="22"/>
      <c r="J362" s="12"/>
      <c r="K362" s="69">
        <f t="shared" si="46"/>
        <v>96</v>
      </c>
      <c r="L362" s="69">
        <f t="shared" si="45"/>
        <v>16</v>
      </c>
      <c r="M362" s="69">
        <f t="shared" si="47"/>
        <v>16</v>
      </c>
      <c r="N362" s="69">
        <f t="shared" si="48"/>
        <v>16</v>
      </c>
      <c r="O362" s="12">
        <v>3</v>
      </c>
      <c r="P362" s="71">
        <v>3</v>
      </c>
      <c r="Q362" s="122">
        <f t="shared" si="44"/>
        <v>160</v>
      </c>
      <c r="R362" s="22"/>
    </row>
    <row r="363" spans="1:18" ht="12.75">
      <c r="A363" s="109"/>
      <c r="B363" s="5" t="s">
        <v>17</v>
      </c>
      <c r="C363" s="8">
        <v>38249</v>
      </c>
      <c r="D363" s="71"/>
      <c r="E363" s="71"/>
      <c r="F363" s="71"/>
      <c r="G363" s="10"/>
      <c r="H363" s="69"/>
      <c r="I363" s="22"/>
      <c r="J363" s="12"/>
      <c r="K363" s="69">
        <f t="shared" si="46"/>
        <v>96</v>
      </c>
      <c r="L363" s="69">
        <f t="shared" si="45"/>
        <v>16</v>
      </c>
      <c r="M363" s="69">
        <f t="shared" si="47"/>
        <v>16</v>
      </c>
      <c r="N363" s="69">
        <f t="shared" si="48"/>
        <v>16</v>
      </c>
      <c r="O363" s="12">
        <v>3</v>
      </c>
      <c r="P363" s="71">
        <v>3</v>
      </c>
      <c r="Q363" s="122">
        <f t="shared" si="44"/>
        <v>160</v>
      </c>
      <c r="R363" s="22"/>
    </row>
    <row r="364" spans="1:18" ht="12.75">
      <c r="A364" s="109"/>
      <c r="B364" s="5" t="s">
        <v>18</v>
      </c>
      <c r="C364" s="8">
        <v>38250</v>
      </c>
      <c r="D364" s="71"/>
      <c r="E364" s="71"/>
      <c r="F364" s="71"/>
      <c r="G364" s="12"/>
      <c r="H364" s="69"/>
      <c r="I364" s="22"/>
      <c r="J364" s="12"/>
      <c r="K364" s="69">
        <f t="shared" si="46"/>
        <v>96</v>
      </c>
      <c r="L364" s="69">
        <f t="shared" si="45"/>
        <v>16</v>
      </c>
      <c r="M364" s="69">
        <f t="shared" si="47"/>
        <v>16</v>
      </c>
      <c r="N364" s="69">
        <f t="shared" si="48"/>
        <v>16</v>
      </c>
      <c r="O364" s="12">
        <v>3</v>
      </c>
      <c r="P364" s="71">
        <v>3</v>
      </c>
      <c r="Q364" s="122">
        <f t="shared" si="44"/>
        <v>160</v>
      </c>
      <c r="R364" s="22"/>
    </row>
    <row r="365" spans="1:18" ht="12.75">
      <c r="A365" s="109"/>
      <c r="B365" s="5" t="s">
        <v>19</v>
      </c>
      <c r="C365" s="8">
        <v>38251</v>
      </c>
      <c r="D365" s="71"/>
      <c r="E365" s="71"/>
      <c r="F365" s="71"/>
      <c r="G365" s="12"/>
      <c r="H365" s="69"/>
      <c r="I365" s="22"/>
      <c r="J365" s="12"/>
      <c r="K365" s="69">
        <f t="shared" si="46"/>
        <v>96</v>
      </c>
      <c r="L365" s="69">
        <f t="shared" si="45"/>
        <v>16</v>
      </c>
      <c r="M365" s="69">
        <f t="shared" si="47"/>
        <v>16</v>
      </c>
      <c r="N365" s="69">
        <f t="shared" si="48"/>
        <v>16</v>
      </c>
      <c r="O365" s="12">
        <v>3</v>
      </c>
      <c r="P365" s="71">
        <v>3</v>
      </c>
      <c r="Q365" s="122">
        <f t="shared" si="44"/>
        <v>160</v>
      </c>
      <c r="R365" s="22"/>
    </row>
    <row r="366" spans="1:18" ht="12.75">
      <c r="A366" s="109"/>
      <c r="B366" s="5" t="s">
        <v>20</v>
      </c>
      <c r="C366" s="8">
        <v>38252</v>
      </c>
      <c r="D366" s="71"/>
      <c r="E366" s="71"/>
      <c r="F366" s="71"/>
      <c r="G366" s="12"/>
      <c r="H366" s="69"/>
      <c r="I366" s="22"/>
      <c r="J366" s="12"/>
      <c r="K366" s="69">
        <f t="shared" si="46"/>
        <v>96</v>
      </c>
      <c r="L366" s="69">
        <f t="shared" si="45"/>
        <v>16</v>
      </c>
      <c r="M366" s="69">
        <f t="shared" si="47"/>
        <v>16</v>
      </c>
      <c r="N366" s="69">
        <f t="shared" si="48"/>
        <v>16</v>
      </c>
      <c r="O366" s="12">
        <v>3</v>
      </c>
      <c r="P366" s="71">
        <v>3</v>
      </c>
      <c r="Q366" s="122">
        <f t="shared" si="44"/>
        <v>160</v>
      </c>
      <c r="R366" s="22"/>
    </row>
    <row r="367" spans="1:18" ht="12.75">
      <c r="A367" s="109"/>
      <c r="B367" s="5" t="s">
        <v>21</v>
      </c>
      <c r="C367" s="26">
        <v>38253</v>
      </c>
      <c r="D367" s="71"/>
      <c r="E367" s="71"/>
      <c r="F367" s="71"/>
      <c r="G367" s="12"/>
      <c r="H367" s="69"/>
      <c r="I367" s="22"/>
      <c r="J367" s="12"/>
      <c r="K367" s="69">
        <f t="shared" si="46"/>
        <v>96</v>
      </c>
      <c r="L367" s="69">
        <f t="shared" si="45"/>
        <v>16</v>
      </c>
      <c r="M367" s="69">
        <f t="shared" si="47"/>
        <v>16</v>
      </c>
      <c r="N367" s="69">
        <f t="shared" si="48"/>
        <v>16</v>
      </c>
      <c r="O367" s="12">
        <v>3</v>
      </c>
      <c r="P367" s="71">
        <v>3</v>
      </c>
      <c r="Q367" s="122">
        <f t="shared" si="44"/>
        <v>160</v>
      </c>
      <c r="R367" s="22"/>
    </row>
    <row r="368" spans="2:18" ht="12.75">
      <c r="B368" s="56" t="s">
        <v>5</v>
      </c>
      <c r="C368" s="35">
        <v>38254</v>
      </c>
      <c r="D368" s="72">
        <f>($D$4*I368)/100</f>
        <v>247.5</v>
      </c>
      <c r="E368" s="72">
        <f>($E$4*I368)/100</f>
        <v>82.5</v>
      </c>
      <c r="F368" s="72">
        <f>($F$4*I368)/100</f>
        <v>41.25</v>
      </c>
      <c r="G368" s="36"/>
      <c r="H368" s="72"/>
      <c r="I368" s="37">
        <f>I4*1.65</f>
        <v>165</v>
      </c>
      <c r="J368" s="36"/>
      <c r="K368" s="72">
        <f t="shared" si="46"/>
        <v>99</v>
      </c>
      <c r="L368" s="72">
        <f t="shared" si="45"/>
        <v>16.5</v>
      </c>
      <c r="M368" s="72">
        <f t="shared" si="47"/>
        <v>16.5</v>
      </c>
      <c r="N368" s="72">
        <f t="shared" si="48"/>
        <v>16.5</v>
      </c>
      <c r="O368" s="84"/>
      <c r="P368" s="72"/>
      <c r="Q368" s="127">
        <f>Q4*1.65</f>
        <v>165</v>
      </c>
      <c r="R368" s="131"/>
    </row>
    <row r="369" spans="2:19" ht="12.75">
      <c r="B369" s="57"/>
      <c r="C369" s="40"/>
      <c r="D369" s="73"/>
      <c r="E369" s="73"/>
      <c r="F369" s="73"/>
      <c r="G369" s="58"/>
      <c r="H369" s="73"/>
      <c r="I369" s="59"/>
      <c r="J369" s="58"/>
      <c r="K369" s="73"/>
      <c r="L369" s="69"/>
      <c r="M369" s="60"/>
      <c r="N369" s="73"/>
      <c r="O369" s="58"/>
      <c r="P369" s="80"/>
      <c r="Q369" s="60"/>
      <c r="R369" s="3"/>
      <c r="S369" s="17"/>
    </row>
    <row r="370" spans="2:18" ht="12.75">
      <c r="B370" s="32" t="s">
        <v>22</v>
      </c>
      <c r="C370" s="27">
        <v>38256</v>
      </c>
      <c r="D370" s="74">
        <f>($D$4*I370)/100</f>
        <v>300</v>
      </c>
      <c r="E370" s="74">
        <f>($E$4*I370)/100</f>
        <v>100</v>
      </c>
      <c r="F370" s="74">
        <f>($F$4*I370)/100</f>
        <v>50</v>
      </c>
      <c r="G370" s="28"/>
      <c r="H370" s="74"/>
      <c r="I370" s="29">
        <v>200</v>
      </c>
      <c r="J370" s="28"/>
      <c r="K370" s="74">
        <f>($K$4*Q370)/100</f>
        <v>120</v>
      </c>
      <c r="L370" s="74">
        <f>($L$5*Q370)/100</f>
        <v>20</v>
      </c>
      <c r="M370" s="74">
        <f>($M$4*Q370)/100</f>
        <v>20</v>
      </c>
      <c r="N370" s="74">
        <f>($N$4*Q370)/100</f>
        <v>20</v>
      </c>
      <c r="O370" s="28"/>
      <c r="P370" s="74"/>
      <c r="Q370" s="128">
        <v>200</v>
      </c>
      <c r="R370" s="131"/>
    </row>
    <row r="371" spans="3:19" ht="12.75">
      <c r="C371" s="61"/>
      <c r="D371" s="73"/>
      <c r="E371" s="73"/>
      <c r="F371" s="73"/>
      <c r="G371" s="39"/>
      <c r="H371" s="75"/>
      <c r="I371" s="59"/>
      <c r="J371" s="39"/>
      <c r="K371" s="75"/>
      <c r="L371" s="75"/>
      <c r="M371" s="75"/>
      <c r="N371" s="75"/>
      <c r="O371" s="58"/>
      <c r="P371" s="71"/>
      <c r="Q371" s="60"/>
      <c r="R371" s="3"/>
      <c r="S371" s="17"/>
    </row>
    <row r="372" spans="2:19" ht="12.75">
      <c r="B372" s="33" t="s">
        <v>4</v>
      </c>
      <c r="C372" s="34">
        <v>37890</v>
      </c>
      <c r="D372" s="76">
        <f>D4</f>
        <v>150</v>
      </c>
      <c r="E372" s="76">
        <f>E4</f>
        <v>50</v>
      </c>
      <c r="F372" s="76">
        <f>F4</f>
        <v>25</v>
      </c>
      <c r="G372" s="30"/>
      <c r="H372" s="76"/>
      <c r="I372" s="31">
        <f aca="true" t="shared" si="49" ref="I372:N372">I4</f>
        <v>100</v>
      </c>
      <c r="J372" s="30"/>
      <c r="K372" s="76">
        <f t="shared" si="49"/>
        <v>60</v>
      </c>
      <c r="L372" s="76">
        <f t="shared" si="49"/>
        <v>10</v>
      </c>
      <c r="M372" s="76">
        <f t="shared" si="49"/>
        <v>10</v>
      </c>
      <c r="N372" s="76">
        <f t="shared" si="49"/>
        <v>10</v>
      </c>
      <c r="O372" s="30"/>
      <c r="P372" s="76"/>
      <c r="Q372" s="129">
        <f>Q4</f>
        <v>100</v>
      </c>
      <c r="R372" s="131"/>
      <c r="S372" s="17"/>
    </row>
    <row r="373" spans="3:19" ht="12.75">
      <c r="C373" s="18"/>
      <c r="D373" s="77"/>
      <c r="E373" s="77"/>
      <c r="F373" s="77"/>
      <c r="G373" s="20"/>
      <c r="H373" s="62"/>
      <c r="I373" s="24"/>
      <c r="J373" s="14"/>
      <c r="K373" s="62"/>
      <c r="L373" s="62"/>
      <c r="M373" s="62"/>
      <c r="N373" s="62"/>
      <c r="O373" s="14"/>
      <c r="P373" s="62"/>
      <c r="Q373" s="2"/>
      <c r="R373" s="19"/>
      <c r="S373" s="17"/>
    </row>
    <row r="374" spans="3:19" ht="12.75">
      <c r="C374" s="18"/>
      <c r="D374" s="77"/>
      <c r="E374" s="77"/>
      <c r="F374" s="77"/>
      <c r="G374" s="20"/>
      <c r="H374" s="62"/>
      <c r="I374" s="24"/>
      <c r="J374" s="14"/>
      <c r="K374" s="62"/>
      <c r="L374" s="62"/>
      <c r="M374" s="62"/>
      <c r="N374" s="62"/>
      <c r="O374" s="14"/>
      <c r="P374" s="62"/>
      <c r="Q374" s="2"/>
      <c r="R374" s="19"/>
      <c r="S374" s="17"/>
    </row>
    <row r="375" spans="3:19" ht="12.75">
      <c r="C375" s="18"/>
      <c r="D375" s="77"/>
      <c r="E375" s="77"/>
      <c r="F375" s="77"/>
      <c r="G375" s="20"/>
      <c r="H375" s="62"/>
      <c r="I375" s="24"/>
      <c r="J375" s="14"/>
      <c r="K375" s="62"/>
      <c r="L375" s="62"/>
      <c r="M375" s="62"/>
      <c r="N375" s="62"/>
      <c r="O375" s="14"/>
      <c r="P375" s="62"/>
      <c r="Q375" s="2"/>
      <c r="R375" s="19"/>
      <c r="S375" s="17"/>
    </row>
    <row r="376" spans="3:19" ht="12.75">
      <c r="C376" s="18"/>
      <c r="D376" s="77"/>
      <c r="E376" s="77"/>
      <c r="F376" s="77"/>
      <c r="G376" s="20"/>
      <c r="H376" s="62"/>
      <c r="I376" s="24"/>
      <c r="J376" s="14"/>
      <c r="K376" s="62"/>
      <c r="L376" s="62"/>
      <c r="M376" s="62"/>
      <c r="N376" s="62"/>
      <c r="O376" s="14"/>
      <c r="P376" s="62"/>
      <c r="Q376" s="2"/>
      <c r="R376" s="19"/>
      <c r="S376" s="17"/>
    </row>
    <row r="377" spans="3:19" ht="12.75">
      <c r="C377" s="18"/>
      <c r="D377" s="77"/>
      <c r="E377" s="77"/>
      <c r="F377" s="77"/>
      <c r="G377" s="20"/>
      <c r="H377" s="62"/>
      <c r="I377" s="24"/>
      <c r="J377" s="14"/>
      <c r="K377" s="62"/>
      <c r="L377" s="62"/>
      <c r="M377" s="62"/>
      <c r="N377" s="62"/>
      <c r="O377" s="14"/>
      <c r="P377" s="62"/>
      <c r="Q377" s="2"/>
      <c r="R377" s="19"/>
      <c r="S377" s="17"/>
    </row>
    <row r="378" spans="3:19" ht="12.75">
      <c r="C378" s="18"/>
      <c r="D378" s="77"/>
      <c r="E378" s="77"/>
      <c r="F378" s="77"/>
      <c r="G378" s="20"/>
      <c r="H378" s="62"/>
      <c r="I378" s="24"/>
      <c r="J378" s="14"/>
      <c r="K378" s="62"/>
      <c r="L378" s="62"/>
      <c r="M378" s="62"/>
      <c r="N378" s="62"/>
      <c r="O378" s="14"/>
      <c r="P378" s="77"/>
      <c r="Q378" s="2"/>
      <c r="R378" s="19"/>
      <c r="S378" s="17"/>
    </row>
    <row r="379" spans="3:19" ht="12.75">
      <c r="C379" s="18"/>
      <c r="D379" s="77"/>
      <c r="E379" s="77"/>
      <c r="F379" s="77"/>
      <c r="G379" s="20"/>
      <c r="H379" s="62"/>
      <c r="I379" s="24"/>
      <c r="J379" s="14"/>
      <c r="K379" s="62"/>
      <c r="L379" s="62"/>
      <c r="M379" s="62"/>
      <c r="N379" s="62"/>
      <c r="O379" s="14"/>
      <c r="P379" s="77"/>
      <c r="Q379" s="2"/>
      <c r="R379" s="19"/>
      <c r="S379" s="17"/>
    </row>
    <row r="380" spans="3:19" ht="12.75">
      <c r="C380" s="18"/>
      <c r="D380" s="77"/>
      <c r="E380" s="77"/>
      <c r="F380" s="77"/>
      <c r="G380" s="20"/>
      <c r="H380" s="62"/>
      <c r="I380" s="24"/>
      <c r="J380" s="14"/>
      <c r="K380" s="62"/>
      <c r="L380" s="62"/>
      <c r="M380" s="62"/>
      <c r="N380" s="62"/>
      <c r="O380" s="14"/>
      <c r="P380" s="77"/>
      <c r="Q380" s="2"/>
      <c r="R380" s="19"/>
      <c r="S380" s="17"/>
    </row>
    <row r="381" spans="3:19" ht="12.75">
      <c r="C381" s="18"/>
      <c r="D381" s="77"/>
      <c r="E381" s="77"/>
      <c r="F381" s="77"/>
      <c r="G381" s="20"/>
      <c r="H381" s="62"/>
      <c r="I381" s="24"/>
      <c r="J381" s="14"/>
      <c r="K381" s="62"/>
      <c r="L381" s="62"/>
      <c r="M381" s="62"/>
      <c r="N381" s="62"/>
      <c r="O381" s="14"/>
      <c r="P381" s="77"/>
      <c r="Q381" s="2"/>
      <c r="R381" s="19"/>
      <c r="S381" s="17"/>
    </row>
    <row r="382" spans="3:19" ht="12.75">
      <c r="C382" s="18"/>
      <c r="D382" s="77"/>
      <c r="E382" s="77"/>
      <c r="F382" s="77"/>
      <c r="G382" s="20"/>
      <c r="H382" s="62"/>
      <c r="I382" s="24"/>
      <c r="J382" s="14"/>
      <c r="K382" s="62"/>
      <c r="L382" s="62"/>
      <c r="M382" s="62"/>
      <c r="N382" s="62"/>
      <c r="O382" s="14"/>
      <c r="P382" s="77"/>
      <c r="Q382" s="2"/>
      <c r="R382" s="19"/>
      <c r="S382" s="17"/>
    </row>
    <row r="383" spans="3:19" ht="12.75">
      <c r="C383" s="18"/>
      <c r="D383" s="77"/>
      <c r="E383" s="77"/>
      <c r="F383" s="77"/>
      <c r="G383" s="20"/>
      <c r="H383" s="62"/>
      <c r="I383" s="24"/>
      <c r="J383" s="14"/>
      <c r="K383" s="62"/>
      <c r="L383" s="62"/>
      <c r="M383" s="62"/>
      <c r="N383" s="62"/>
      <c r="O383" s="14"/>
      <c r="P383" s="77"/>
      <c r="Q383" s="2"/>
      <c r="R383" s="19"/>
      <c r="S383" s="17"/>
    </row>
    <row r="384" spans="3:19" ht="12.75">
      <c r="C384" s="18"/>
      <c r="D384" s="77"/>
      <c r="E384" s="77"/>
      <c r="F384" s="77"/>
      <c r="G384" s="20"/>
      <c r="H384" s="62"/>
      <c r="I384" s="24"/>
      <c r="J384" s="14"/>
      <c r="K384" s="62"/>
      <c r="L384" s="62"/>
      <c r="M384" s="62"/>
      <c r="N384" s="62"/>
      <c r="O384" s="14"/>
      <c r="P384" s="77"/>
      <c r="Q384" s="2"/>
      <c r="R384" s="19"/>
      <c r="S384" s="17"/>
    </row>
    <row r="385" spans="3:19" ht="12.75">
      <c r="C385" s="18"/>
      <c r="D385" s="77"/>
      <c r="E385" s="77"/>
      <c r="F385" s="77"/>
      <c r="G385" s="20"/>
      <c r="H385" s="62"/>
      <c r="I385" s="24"/>
      <c r="J385" s="14"/>
      <c r="K385" s="62"/>
      <c r="L385" s="62"/>
      <c r="M385" s="62"/>
      <c r="N385" s="62"/>
      <c r="O385" s="14"/>
      <c r="P385" s="77"/>
      <c r="Q385" s="2"/>
      <c r="R385" s="19"/>
      <c r="S385" s="17"/>
    </row>
    <row r="386" spans="3:19" ht="12.75">
      <c r="C386" s="18"/>
      <c r="D386" s="77"/>
      <c r="E386" s="77"/>
      <c r="F386" s="77"/>
      <c r="G386" s="20"/>
      <c r="H386" s="62"/>
      <c r="I386" s="24"/>
      <c r="J386" s="14"/>
      <c r="K386" s="62"/>
      <c r="L386" s="62"/>
      <c r="M386" s="62"/>
      <c r="N386" s="62"/>
      <c r="O386" s="14"/>
      <c r="P386" s="77"/>
      <c r="Q386" s="2"/>
      <c r="R386" s="19"/>
      <c r="S386" s="17"/>
    </row>
    <row r="387" spans="3:19" ht="12.75">
      <c r="C387" s="18"/>
      <c r="D387" s="77"/>
      <c r="E387" s="77"/>
      <c r="F387" s="77"/>
      <c r="G387" s="20"/>
      <c r="H387" s="62"/>
      <c r="I387" s="24"/>
      <c r="J387" s="14"/>
      <c r="K387" s="62"/>
      <c r="L387" s="62"/>
      <c r="M387" s="62"/>
      <c r="N387" s="62"/>
      <c r="O387" s="14"/>
      <c r="P387" s="77"/>
      <c r="Q387" s="2"/>
      <c r="R387" s="19"/>
      <c r="S387" s="17"/>
    </row>
    <row r="388" spans="3:19" ht="12.75">
      <c r="C388" s="18"/>
      <c r="D388" s="77"/>
      <c r="E388" s="77"/>
      <c r="F388" s="77"/>
      <c r="G388" s="14"/>
      <c r="H388" s="62"/>
      <c r="I388" s="24"/>
      <c r="J388" s="14"/>
      <c r="K388" s="62"/>
      <c r="L388" s="62"/>
      <c r="M388" s="62"/>
      <c r="N388" s="62"/>
      <c r="O388" s="14"/>
      <c r="P388" s="77"/>
      <c r="Q388" s="2"/>
      <c r="R388" s="19"/>
      <c r="S388" s="17"/>
    </row>
    <row r="389" spans="3:19" ht="12.75">
      <c r="C389" s="18"/>
      <c r="D389" s="77"/>
      <c r="E389" s="77"/>
      <c r="F389" s="77"/>
      <c r="G389" s="14"/>
      <c r="H389" s="62"/>
      <c r="I389" s="24"/>
      <c r="J389" s="14"/>
      <c r="K389" s="62"/>
      <c r="L389" s="62"/>
      <c r="M389" s="62"/>
      <c r="N389" s="62"/>
      <c r="O389" s="14"/>
      <c r="P389" s="77"/>
      <c r="Q389" s="2"/>
      <c r="R389" s="19"/>
      <c r="S389" s="17"/>
    </row>
    <row r="390" spans="3:19" ht="12.75">
      <c r="C390" s="18"/>
      <c r="D390" s="77"/>
      <c r="E390" s="77"/>
      <c r="F390" s="77"/>
      <c r="G390" s="14"/>
      <c r="H390" s="62"/>
      <c r="I390" s="24"/>
      <c r="J390" s="14"/>
      <c r="K390" s="62"/>
      <c r="L390" s="62"/>
      <c r="M390" s="62"/>
      <c r="N390" s="62"/>
      <c r="O390" s="14"/>
      <c r="P390" s="77"/>
      <c r="Q390" s="2"/>
      <c r="R390" s="19"/>
      <c r="S390" s="17"/>
    </row>
    <row r="391" spans="3:19" ht="12.75">
      <c r="C391" s="18"/>
      <c r="D391" s="77"/>
      <c r="E391" s="77"/>
      <c r="F391" s="77"/>
      <c r="G391" s="14"/>
      <c r="H391" s="62"/>
      <c r="I391" s="24"/>
      <c r="J391" s="14"/>
      <c r="K391" s="62"/>
      <c r="L391" s="62"/>
      <c r="M391" s="62"/>
      <c r="N391" s="62"/>
      <c r="O391" s="14"/>
      <c r="P391" s="77"/>
      <c r="Q391" s="2"/>
      <c r="R391" s="19"/>
      <c r="S391" s="17"/>
    </row>
    <row r="392" spans="3:19" ht="12.75">
      <c r="C392" s="18"/>
      <c r="D392" s="77"/>
      <c r="E392" s="77"/>
      <c r="F392" s="77"/>
      <c r="G392" s="14"/>
      <c r="H392" s="77"/>
      <c r="I392" s="24"/>
      <c r="J392" s="14"/>
      <c r="K392" s="77"/>
      <c r="L392" s="2"/>
      <c r="M392" s="2"/>
      <c r="N392" s="77"/>
      <c r="O392" s="14"/>
      <c r="P392" s="77"/>
      <c r="Q392" s="2"/>
      <c r="R392" s="19"/>
      <c r="S392" s="17"/>
    </row>
    <row r="393" spans="3:19" ht="12.75">
      <c r="C393" s="18"/>
      <c r="D393" s="77"/>
      <c r="E393" s="77"/>
      <c r="F393" s="77"/>
      <c r="G393" s="14"/>
      <c r="H393" s="77"/>
      <c r="I393" s="24"/>
      <c r="J393" s="14"/>
      <c r="K393" s="77"/>
      <c r="L393" s="2"/>
      <c r="M393" s="2"/>
      <c r="N393" s="77"/>
      <c r="O393" s="14"/>
      <c r="P393" s="77"/>
      <c r="Q393" s="2"/>
      <c r="R393" s="19"/>
      <c r="S393" s="17"/>
    </row>
    <row r="394" spans="3:19" ht="12.75">
      <c r="C394" s="18"/>
      <c r="D394" s="77"/>
      <c r="E394" s="77"/>
      <c r="F394" s="77"/>
      <c r="G394" s="14"/>
      <c r="H394" s="77"/>
      <c r="I394" s="24"/>
      <c r="J394" s="14"/>
      <c r="K394" s="77"/>
      <c r="L394" s="2"/>
      <c r="M394" s="2"/>
      <c r="N394" s="77"/>
      <c r="O394" s="14"/>
      <c r="P394" s="77"/>
      <c r="Q394" s="2"/>
      <c r="R394" s="19"/>
      <c r="S394" s="17"/>
    </row>
    <row r="395" spans="3:7" ht="12.75">
      <c r="C395" s="18"/>
      <c r="G395" s="14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  <row r="498" ht="12.75">
      <c r="C498" s="18"/>
    </row>
    <row r="499" ht="12.75">
      <c r="C499" s="18"/>
    </row>
    <row r="500" ht="12.75">
      <c r="C500" s="18"/>
    </row>
    <row r="501" ht="12.75">
      <c r="C501" s="18"/>
    </row>
    <row r="502" ht="12.75">
      <c r="C502" s="18"/>
    </row>
    <row r="503" ht="12.75">
      <c r="C503" s="18"/>
    </row>
    <row r="504" ht="12.75">
      <c r="C504" s="18"/>
    </row>
    <row r="505" ht="12.75">
      <c r="C505" s="18"/>
    </row>
    <row r="506" ht="12.75">
      <c r="C506" s="18"/>
    </row>
    <row r="507" ht="12.75">
      <c r="C507" s="18"/>
    </row>
    <row r="508" ht="12.75">
      <c r="C508" s="18"/>
    </row>
    <row r="509" ht="12.75">
      <c r="C509" s="18"/>
    </row>
    <row r="510" ht="12.75">
      <c r="C510" s="18"/>
    </row>
    <row r="511" ht="12.75">
      <c r="C511" s="18"/>
    </row>
    <row r="512" ht="12.75">
      <c r="C512" s="18"/>
    </row>
    <row r="513" ht="12.75">
      <c r="C513" s="18"/>
    </row>
    <row r="514" ht="12.75">
      <c r="C514" s="18"/>
    </row>
    <row r="515" ht="12.75">
      <c r="C515" s="18"/>
    </row>
    <row r="516" ht="12.75">
      <c r="C516" s="18"/>
    </row>
    <row r="517" ht="12.75">
      <c r="C517" s="18"/>
    </row>
    <row r="518" ht="12.75">
      <c r="C518" s="18"/>
    </row>
    <row r="519" ht="12.75">
      <c r="C519" s="18"/>
    </row>
    <row r="520" ht="12.75">
      <c r="C520" s="18"/>
    </row>
    <row r="521" ht="12.75">
      <c r="C521" s="18"/>
    </row>
    <row r="522" ht="12.75">
      <c r="C522" s="18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  <row r="534" ht="12.75">
      <c r="C534" s="18"/>
    </row>
    <row r="535" ht="12.75">
      <c r="C535" s="18"/>
    </row>
    <row r="536" ht="12.75">
      <c r="C536" s="18"/>
    </row>
    <row r="537" ht="12.75">
      <c r="C537" s="18"/>
    </row>
    <row r="538" ht="12.75">
      <c r="C538" s="18"/>
    </row>
    <row r="539" ht="12.75">
      <c r="C539" s="18"/>
    </row>
    <row r="540" ht="12.75">
      <c r="C540" s="18"/>
    </row>
    <row r="541" ht="12.75">
      <c r="C541" s="18"/>
    </row>
    <row r="542" ht="12.75">
      <c r="C542" s="18"/>
    </row>
    <row r="543" ht="12.75">
      <c r="C543" s="18"/>
    </row>
    <row r="544" ht="12.75">
      <c r="C544" s="18"/>
    </row>
    <row r="545" ht="12.75">
      <c r="C545" s="18"/>
    </row>
    <row r="546" ht="12.75">
      <c r="C546" s="18"/>
    </row>
    <row r="547" ht="12.75">
      <c r="C547" s="18"/>
    </row>
    <row r="548" ht="12.75">
      <c r="C548" s="18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  <row r="592" ht="12.75">
      <c r="C592" s="18"/>
    </row>
    <row r="593" ht="12.75">
      <c r="C593" s="18"/>
    </row>
    <row r="594" ht="12.75">
      <c r="C594" s="18"/>
    </row>
    <row r="595" ht="12.75">
      <c r="C595" s="18"/>
    </row>
    <row r="596" ht="12.75">
      <c r="C596" s="18"/>
    </row>
    <row r="597" ht="12.75">
      <c r="C597" s="18"/>
    </row>
    <row r="598" ht="12.75">
      <c r="C598" s="18"/>
    </row>
    <row r="599" ht="12.75">
      <c r="C599" s="18"/>
    </row>
    <row r="600" ht="12.75">
      <c r="C600" s="18"/>
    </row>
    <row r="601" ht="12.75">
      <c r="C601" s="18"/>
    </row>
    <row r="602" ht="12.75">
      <c r="C602" s="18"/>
    </row>
    <row r="603" ht="12.75">
      <c r="C603" s="18"/>
    </row>
    <row r="604" ht="12.75">
      <c r="C604" s="18"/>
    </row>
    <row r="605" ht="12.75">
      <c r="C605" s="18"/>
    </row>
    <row r="606" ht="12.75">
      <c r="C606" s="18"/>
    </row>
    <row r="607" ht="12.75">
      <c r="C607" s="18"/>
    </row>
    <row r="608" ht="12.75">
      <c r="C608" s="18"/>
    </row>
    <row r="609" ht="12.75">
      <c r="C609" s="18"/>
    </row>
    <row r="610" ht="12.75">
      <c r="C610" s="18"/>
    </row>
    <row r="611" ht="12.75">
      <c r="C611" s="18"/>
    </row>
    <row r="612" ht="12.75">
      <c r="C612" s="18"/>
    </row>
    <row r="613" ht="12.75">
      <c r="C613" s="18"/>
    </row>
    <row r="614" ht="12.75">
      <c r="C614" s="18"/>
    </row>
    <row r="615" ht="12.75">
      <c r="C615" s="18"/>
    </row>
    <row r="616" ht="12.75">
      <c r="C616" s="18"/>
    </row>
    <row r="617" ht="12.75">
      <c r="C617" s="18"/>
    </row>
    <row r="618" ht="12.75">
      <c r="C618" s="18"/>
    </row>
    <row r="619" ht="12.75">
      <c r="C619" s="18"/>
    </row>
    <row r="620" ht="12.75">
      <c r="C620" s="18"/>
    </row>
    <row r="621" ht="12.75">
      <c r="C621" s="18"/>
    </row>
    <row r="622" ht="12.75">
      <c r="C622" s="18"/>
    </row>
    <row r="623" ht="12.75">
      <c r="C623" s="18"/>
    </row>
    <row r="624" ht="12.75">
      <c r="C624" s="18"/>
    </row>
    <row r="625" ht="12.75">
      <c r="C625" s="18"/>
    </row>
    <row r="626" ht="12.75">
      <c r="C626" s="18"/>
    </row>
    <row r="627" ht="12.75">
      <c r="C627" s="18"/>
    </row>
    <row r="628" ht="12.75">
      <c r="C628" s="18"/>
    </row>
    <row r="629" ht="12.75">
      <c r="C629" s="18"/>
    </row>
    <row r="630" ht="12.75">
      <c r="C630" s="18"/>
    </row>
    <row r="631" ht="12.75">
      <c r="C631" s="18"/>
    </row>
    <row r="632" ht="12.75">
      <c r="C632" s="18"/>
    </row>
    <row r="633" ht="12.75">
      <c r="C633" s="18"/>
    </row>
    <row r="634" ht="12.75">
      <c r="C634" s="18"/>
    </row>
    <row r="635" ht="12.75">
      <c r="C635" s="18"/>
    </row>
    <row r="636" ht="12.75">
      <c r="C636" s="18"/>
    </row>
    <row r="637" ht="12.75">
      <c r="C637" s="18"/>
    </row>
    <row r="638" ht="12.75">
      <c r="C638" s="18"/>
    </row>
    <row r="639" ht="12.75">
      <c r="C639" s="18"/>
    </row>
    <row r="640" ht="12.75">
      <c r="C640" s="18"/>
    </row>
    <row r="641" ht="12.75">
      <c r="C641" s="18"/>
    </row>
    <row r="642" ht="12.75">
      <c r="C642" s="18"/>
    </row>
    <row r="643" ht="12.75">
      <c r="C643" s="18"/>
    </row>
    <row r="644" ht="12.75">
      <c r="C644" s="18"/>
    </row>
    <row r="645" ht="12.75">
      <c r="C645" s="18"/>
    </row>
    <row r="646" ht="12.75">
      <c r="C646" s="18"/>
    </row>
    <row r="647" ht="12.75">
      <c r="C647" s="18"/>
    </row>
    <row r="648" ht="12.75">
      <c r="C648" s="18"/>
    </row>
    <row r="649" ht="12.75">
      <c r="C649" s="18"/>
    </row>
    <row r="650" ht="12.75">
      <c r="C650" s="18"/>
    </row>
    <row r="651" ht="12.75">
      <c r="C651" s="18"/>
    </row>
    <row r="652" ht="12.75">
      <c r="C652" s="18"/>
    </row>
    <row r="653" ht="12.75">
      <c r="C653" s="18"/>
    </row>
    <row r="654" ht="12.75">
      <c r="C654" s="18"/>
    </row>
    <row r="655" ht="12.75">
      <c r="C655" s="18"/>
    </row>
    <row r="656" ht="12.75">
      <c r="C656" s="18"/>
    </row>
    <row r="657" ht="12.75">
      <c r="C657" s="18"/>
    </row>
    <row r="658" ht="12.75">
      <c r="C658" s="18"/>
    </row>
    <row r="659" ht="12.75">
      <c r="C659" s="18"/>
    </row>
    <row r="660" ht="12.75">
      <c r="C660" s="18"/>
    </row>
    <row r="661" ht="12.75">
      <c r="C661" s="18"/>
    </row>
    <row r="662" ht="12.75">
      <c r="C662" s="18"/>
    </row>
    <row r="663" ht="12.75">
      <c r="C663" s="18"/>
    </row>
    <row r="664" ht="12.75">
      <c r="C664" s="18"/>
    </row>
    <row r="665" ht="12.75">
      <c r="C665" s="18"/>
    </row>
    <row r="666" ht="12.75">
      <c r="C666" s="18"/>
    </row>
    <row r="667" ht="12.75">
      <c r="C667" s="18"/>
    </row>
    <row r="668" ht="12.75">
      <c r="C668" s="18"/>
    </row>
    <row r="669" ht="12.75">
      <c r="C669" s="18"/>
    </row>
    <row r="670" ht="12.75">
      <c r="C670" s="18"/>
    </row>
    <row r="671" ht="12.75">
      <c r="C671" s="18"/>
    </row>
    <row r="672" ht="12.75">
      <c r="C672" s="18"/>
    </row>
    <row r="673" ht="12.75">
      <c r="C673" s="18"/>
    </row>
    <row r="674" ht="12.75">
      <c r="C674" s="18"/>
    </row>
    <row r="675" ht="12.75">
      <c r="C675" s="18"/>
    </row>
    <row r="676" ht="12.75">
      <c r="C676" s="18"/>
    </row>
    <row r="677" ht="12.75">
      <c r="C677" s="18"/>
    </row>
    <row r="678" ht="12.75">
      <c r="C678" s="18"/>
    </row>
    <row r="679" ht="12.75">
      <c r="C679" s="18"/>
    </row>
    <row r="680" ht="12.75">
      <c r="C680" s="18"/>
    </row>
    <row r="681" ht="12.75">
      <c r="C681" s="18"/>
    </row>
    <row r="682" ht="12.75">
      <c r="C682" s="18"/>
    </row>
    <row r="683" ht="12.75">
      <c r="C683" s="18"/>
    </row>
    <row r="684" ht="12.75">
      <c r="C684" s="18"/>
    </row>
    <row r="685" ht="12.75">
      <c r="C685" s="18"/>
    </row>
    <row r="686" ht="12.75">
      <c r="C686" s="18"/>
    </row>
    <row r="687" ht="12.75">
      <c r="C687" s="18"/>
    </row>
    <row r="688" ht="12.75">
      <c r="C688" s="18"/>
    </row>
    <row r="689" ht="12.75">
      <c r="C689" s="18"/>
    </row>
    <row r="690" ht="12.75">
      <c r="C690" s="18"/>
    </row>
    <row r="691" ht="12.75">
      <c r="C691" s="18"/>
    </row>
    <row r="692" ht="12.75">
      <c r="C692" s="18"/>
    </row>
    <row r="693" ht="12.75">
      <c r="C693" s="18"/>
    </row>
    <row r="694" ht="12.75">
      <c r="C694" s="18"/>
    </row>
    <row r="695" ht="12.75">
      <c r="C695" s="18"/>
    </row>
    <row r="696" ht="12.75">
      <c r="C696" s="18"/>
    </row>
    <row r="697" ht="12.75">
      <c r="C697" s="18"/>
    </row>
    <row r="698" ht="12.75">
      <c r="C698" s="18"/>
    </row>
    <row r="699" ht="12.75">
      <c r="C699" s="18"/>
    </row>
    <row r="700" ht="12.75">
      <c r="C700" s="18"/>
    </row>
    <row r="701" ht="12.75">
      <c r="C701" s="18"/>
    </row>
    <row r="702" ht="12.75">
      <c r="C702" s="18"/>
    </row>
    <row r="703" ht="12.75">
      <c r="C703" s="18"/>
    </row>
    <row r="704" ht="12.75">
      <c r="C704" s="18"/>
    </row>
    <row r="705" ht="12.75">
      <c r="C705" s="18"/>
    </row>
    <row r="706" ht="12.75">
      <c r="C706" s="18"/>
    </row>
    <row r="707" ht="12.75">
      <c r="C707" s="18"/>
    </row>
    <row r="708" ht="12.75">
      <c r="C708" s="18"/>
    </row>
    <row r="709" ht="12.75">
      <c r="C709" s="18"/>
    </row>
    <row r="710" ht="12.75">
      <c r="C710" s="18"/>
    </row>
    <row r="711" ht="12.75">
      <c r="C711" s="18"/>
    </row>
    <row r="712" ht="12.75">
      <c r="C712" s="18"/>
    </row>
    <row r="713" ht="12.75">
      <c r="C713" s="18"/>
    </row>
    <row r="714" ht="12.75">
      <c r="C714" s="18"/>
    </row>
    <row r="715" ht="12.75">
      <c r="C715" s="18"/>
    </row>
    <row r="716" ht="12.75">
      <c r="C716" s="18"/>
    </row>
    <row r="717" ht="12.75">
      <c r="C717" s="18"/>
    </row>
    <row r="718" ht="12.75">
      <c r="C718" s="18"/>
    </row>
    <row r="719" ht="12.75">
      <c r="C719" s="18"/>
    </row>
    <row r="720" ht="12.75">
      <c r="C720" s="18"/>
    </row>
    <row r="721" ht="12.75">
      <c r="C721" s="18"/>
    </row>
    <row r="722" ht="12.75">
      <c r="C722" s="18"/>
    </row>
    <row r="723" ht="12.75">
      <c r="C723" s="18"/>
    </row>
    <row r="724" ht="12.75">
      <c r="C724" s="18"/>
    </row>
    <row r="725" ht="12.75">
      <c r="C725" s="18"/>
    </row>
    <row r="726" ht="12.75">
      <c r="C726" s="18"/>
    </row>
    <row r="727" ht="12.75">
      <c r="C727" s="18"/>
    </row>
    <row r="728" ht="12.75">
      <c r="C728" s="18"/>
    </row>
    <row r="729" ht="12.75">
      <c r="C729" s="18"/>
    </row>
    <row r="730" ht="12.75">
      <c r="C730" s="18"/>
    </row>
    <row r="731" ht="12.75">
      <c r="C731" s="18"/>
    </row>
    <row r="732" ht="12.75">
      <c r="C732" s="18"/>
    </row>
    <row r="733" ht="12.75">
      <c r="C733" s="18"/>
    </row>
    <row r="734" ht="12.75">
      <c r="C734" s="18"/>
    </row>
    <row r="735" ht="12.75">
      <c r="C735" s="18"/>
    </row>
    <row r="736" ht="12.75">
      <c r="C736" s="18"/>
    </row>
    <row r="737" ht="12.75">
      <c r="C737" s="18"/>
    </row>
    <row r="738" ht="12.75">
      <c r="C738" s="18"/>
    </row>
    <row r="739" ht="12.75">
      <c r="C739" s="18"/>
    </row>
    <row r="740" ht="12.75">
      <c r="C740" s="18"/>
    </row>
    <row r="741" ht="12.75">
      <c r="C741" s="18"/>
    </row>
    <row r="742" ht="12.75">
      <c r="C742" s="18"/>
    </row>
    <row r="743" ht="12.75">
      <c r="C743" s="18"/>
    </row>
    <row r="744" ht="12.75">
      <c r="C744" s="18"/>
    </row>
    <row r="745" ht="12.75">
      <c r="C745" s="18"/>
    </row>
    <row r="746" ht="12.75">
      <c r="C746" s="18"/>
    </row>
    <row r="747" ht="12.75">
      <c r="C747" s="18"/>
    </row>
    <row r="748" ht="12.75">
      <c r="C748" s="18"/>
    </row>
    <row r="749" ht="12.75">
      <c r="C749" s="18"/>
    </row>
    <row r="750" ht="12.75">
      <c r="C750" s="18"/>
    </row>
    <row r="751" ht="12.75">
      <c r="C751" s="18"/>
    </row>
    <row r="752" ht="12.75">
      <c r="C752" s="18"/>
    </row>
    <row r="753" ht="12.75">
      <c r="C753" s="18"/>
    </row>
    <row r="754" ht="12.75">
      <c r="C754" s="18"/>
    </row>
    <row r="755" ht="12.75">
      <c r="C755" s="18"/>
    </row>
    <row r="756" ht="12.75">
      <c r="C756" s="18"/>
    </row>
    <row r="757" ht="12.75">
      <c r="C757" s="18"/>
    </row>
    <row r="758" ht="12.75">
      <c r="C758" s="18"/>
    </row>
    <row r="759" ht="12.75">
      <c r="C759" s="18"/>
    </row>
    <row r="760" ht="12.75">
      <c r="C760" s="18"/>
    </row>
    <row r="761" ht="12.75">
      <c r="C761" s="18"/>
    </row>
    <row r="762" ht="12.75">
      <c r="C762" s="18"/>
    </row>
    <row r="763" ht="12.75">
      <c r="C763" s="18"/>
    </row>
    <row r="764" ht="12.75">
      <c r="C764" s="18"/>
    </row>
    <row r="765" ht="12.75">
      <c r="C765" s="18"/>
    </row>
    <row r="766" ht="12.75">
      <c r="C766" s="18"/>
    </row>
    <row r="767" ht="12.75">
      <c r="C767" s="18"/>
    </row>
    <row r="768" ht="12.75">
      <c r="C768" s="18"/>
    </row>
    <row r="769" ht="12.75">
      <c r="C769" s="18"/>
    </row>
    <row r="770" ht="12.75">
      <c r="C770" s="18"/>
    </row>
    <row r="771" ht="12.75">
      <c r="C771" s="18"/>
    </row>
    <row r="772" ht="12.75">
      <c r="C772" s="18"/>
    </row>
    <row r="773" ht="12.75">
      <c r="C773" s="18"/>
    </row>
    <row r="774" ht="12.75">
      <c r="C774" s="18"/>
    </row>
    <row r="775" ht="12.75">
      <c r="C775" s="18"/>
    </row>
    <row r="776" ht="12.75">
      <c r="C776" s="18"/>
    </row>
    <row r="777" ht="12.75">
      <c r="C777" s="18"/>
    </row>
    <row r="778" ht="12.75">
      <c r="C778" s="18"/>
    </row>
    <row r="779" ht="12.75">
      <c r="C779" s="18"/>
    </row>
    <row r="780" ht="12.75">
      <c r="C780" s="18"/>
    </row>
    <row r="781" ht="12.75">
      <c r="C781" s="18"/>
    </row>
    <row r="782" ht="12.75">
      <c r="C782" s="18"/>
    </row>
    <row r="783" ht="12.75">
      <c r="C783" s="18"/>
    </row>
    <row r="784" ht="12.75">
      <c r="C784" s="18"/>
    </row>
    <row r="785" ht="12.75">
      <c r="C785" s="18"/>
    </row>
    <row r="786" ht="12.75">
      <c r="C786" s="18"/>
    </row>
    <row r="787" ht="12.75">
      <c r="C787" s="18"/>
    </row>
    <row r="788" ht="12.75">
      <c r="C788" s="18"/>
    </row>
    <row r="789" ht="12.75">
      <c r="C789" s="18"/>
    </row>
    <row r="790" ht="12.75">
      <c r="C790" s="18"/>
    </row>
    <row r="791" ht="12.75">
      <c r="C791" s="18"/>
    </row>
    <row r="792" ht="12.75">
      <c r="C792" s="18"/>
    </row>
    <row r="793" ht="12.75">
      <c r="C793" s="18"/>
    </row>
    <row r="794" ht="12.75">
      <c r="C794" s="18"/>
    </row>
    <row r="795" ht="12.75">
      <c r="C795" s="18"/>
    </row>
    <row r="796" ht="12.75">
      <c r="C796" s="18"/>
    </row>
    <row r="797" ht="12.75">
      <c r="C797" s="18"/>
    </row>
    <row r="798" ht="12.75">
      <c r="C798" s="18"/>
    </row>
    <row r="799" ht="12.75">
      <c r="C799" s="18"/>
    </row>
    <row r="800" ht="12.75">
      <c r="C800" s="18"/>
    </row>
    <row r="801" ht="12.75">
      <c r="C801" s="18"/>
    </row>
    <row r="802" ht="12.75">
      <c r="C802" s="18"/>
    </row>
    <row r="803" ht="12.75">
      <c r="C803" s="18"/>
    </row>
    <row r="804" ht="12.75">
      <c r="C804" s="18"/>
    </row>
    <row r="805" ht="12.75">
      <c r="C805" s="18"/>
    </row>
    <row r="806" ht="12.75">
      <c r="C806" s="18"/>
    </row>
    <row r="807" ht="12.75">
      <c r="C807" s="18"/>
    </row>
    <row r="808" ht="12.75">
      <c r="C808" s="18"/>
    </row>
    <row r="809" ht="12.75">
      <c r="C809" s="18"/>
    </row>
    <row r="810" ht="12.75">
      <c r="C810" s="18"/>
    </row>
    <row r="811" ht="12.75">
      <c r="C811" s="18"/>
    </row>
    <row r="812" ht="12.75">
      <c r="C812" s="18"/>
    </row>
    <row r="813" ht="12.75">
      <c r="C813" s="18"/>
    </row>
    <row r="814" ht="12.75">
      <c r="C814" s="18"/>
    </row>
    <row r="815" ht="12.75">
      <c r="C815" s="18"/>
    </row>
    <row r="816" ht="12.75">
      <c r="C816" s="18"/>
    </row>
    <row r="817" ht="12.75">
      <c r="C817" s="18"/>
    </row>
    <row r="818" ht="12.75">
      <c r="C818" s="18"/>
    </row>
    <row r="819" ht="12.75">
      <c r="C819" s="18"/>
    </row>
    <row r="820" ht="12.75">
      <c r="C820" s="18"/>
    </row>
    <row r="821" ht="12.75">
      <c r="C821" s="18"/>
    </row>
    <row r="822" ht="12.75">
      <c r="C822" s="18"/>
    </row>
    <row r="823" ht="12.75">
      <c r="C823" s="18"/>
    </row>
    <row r="824" ht="12.75">
      <c r="C824" s="18"/>
    </row>
    <row r="825" ht="12.75">
      <c r="C825" s="18"/>
    </row>
    <row r="826" ht="12.75">
      <c r="C826" s="18"/>
    </row>
    <row r="827" ht="12.75">
      <c r="C827" s="18"/>
    </row>
    <row r="828" ht="12.75">
      <c r="C828" s="18"/>
    </row>
    <row r="829" ht="12.75">
      <c r="C829" s="18"/>
    </row>
    <row r="830" ht="12.75">
      <c r="C830" s="18"/>
    </row>
    <row r="831" ht="12.75">
      <c r="C831" s="18"/>
    </row>
    <row r="832" ht="12.75">
      <c r="C832" s="18"/>
    </row>
    <row r="833" ht="12.75">
      <c r="C833" s="18"/>
    </row>
    <row r="834" ht="12.75">
      <c r="C834" s="18"/>
    </row>
    <row r="835" ht="12.75">
      <c r="C835" s="18"/>
    </row>
    <row r="836" ht="12.75">
      <c r="C836" s="18"/>
    </row>
    <row r="837" ht="12.75">
      <c r="C837" s="18"/>
    </row>
    <row r="838" ht="12.75">
      <c r="C838" s="18"/>
    </row>
    <row r="839" ht="12.75">
      <c r="C839" s="18"/>
    </row>
    <row r="840" ht="12.75">
      <c r="C840" s="18"/>
    </row>
    <row r="841" ht="12.75">
      <c r="C841" s="18"/>
    </row>
    <row r="842" ht="12.75">
      <c r="C842" s="18"/>
    </row>
    <row r="843" ht="12.75">
      <c r="C843" s="18"/>
    </row>
    <row r="844" ht="12.75">
      <c r="C844" s="18"/>
    </row>
    <row r="845" ht="12.75">
      <c r="C845" s="18"/>
    </row>
    <row r="846" ht="12.75">
      <c r="C846" s="18"/>
    </row>
    <row r="847" ht="12.75">
      <c r="C847" s="18"/>
    </row>
    <row r="848" ht="12.75">
      <c r="C848" s="18"/>
    </row>
    <row r="849" ht="12.75">
      <c r="C849" s="18"/>
    </row>
    <row r="850" ht="12.75">
      <c r="C850" s="18"/>
    </row>
    <row r="851" ht="12.75">
      <c r="C851" s="18"/>
    </row>
    <row r="852" ht="12.75">
      <c r="C852" s="18"/>
    </row>
    <row r="853" ht="12.75">
      <c r="C853" s="18"/>
    </row>
    <row r="854" ht="12.75">
      <c r="C854" s="18"/>
    </row>
    <row r="855" ht="12.75">
      <c r="C855" s="18"/>
    </row>
    <row r="856" ht="12.75">
      <c r="C856" s="18"/>
    </row>
    <row r="857" ht="12.75">
      <c r="C857" s="18"/>
    </row>
    <row r="858" ht="12.75">
      <c r="C858" s="18"/>
    </row>
    <row r="859" ht="12.75">
      <c r="C859" s="18"/>
    </row>
    <row r="860" ht="12.75">
      <c r="C860" s="18"/>
    </row>
    <row r="861" ht="12.75">
      <c r="C861" s="18"/>
    </row>
    <row r="862" ht="12.75">
      <c r="C862" s="18"/>
    </row>
    <row r="863" ht="12.75">
      <c r="C863" s="18"/>
    </row>
    <row r="864" ht="12.75">
      <c r="C864" s="18"/>
    </row>
    <row r="865" ht="12.75">
      <c r="C865" s="18"/>
    </row>
    <row r="866" ht="12.75">
      <c r="C866" s="18"/>
    </row>
    <row r="867" ht="12.75">
      <c r="C867" s="18"/>
    </row>
    <row r="868" ht="12.75">
      <c r="C868" s="18"/>
    </row>
    <row r="869" ht="12.75">
      <c r="C869" s="18"/>
    </row>
    <row r="870" ht="12.75">
      <c r="C870" s="18"/>
    </row>
    <row r="871" ht="12.75">
      <c r="C871" s="18"/>
    </row>
    <row r="872" ht="12.75">
      <c r="C872" s="18"/>
    </row>
    <row r="873" ht="12.75">
      <c r="C873" s="18"/>
    </row>
    <row r="874" ht="12.75">
      <c r="C874" s="18"/>
    </row>
    <row r="875" ht="12.75">
      <c r="C875" s="18"/>
    </row>
    <row r="876" ht="12.75">
      <c r="C876" s="18"/>
    </row>
    <row r="877" ht="12.75">
      <c r="C877" s="18"/>
    </row>
    <row r="878" ht="12.75">
      <c r="C878" s="18"/>
    </row>
    <row r="879" ht="12.75">
      <c r="C879" s="18"/>
    </row>
    <row r="880" ht="12.75">
      <c r="C880" s="18"/>
    </row>
    <row r="881" ht="12.75">
      <c r="C881" s="18"/>
    </row>
    <row r="882" ht="12.75">
      <c r="C882" s="18"/>
    </row>
    <row r="883" ht="12.75">
      <c r="C883" s="18"/>
    </row>
    <row r="884" ht="12.75">
      <c r="C884" s="18"/>
    </row>
    <row r="885" ht="12.75">
      <c r="C885" s="18"/>
    </row>
    <row r="886" ht="12.75">
      <c r="C886" s="18"/>
    </row>
    <row r="887" ht="12.75">
      <c r="C887" s="18"/>
    </row>
    <row r="888" ht="12.75">
      <c r="C888" s="18"/>
    </row>
    <row r="889" ht="12.75">
      <c r="C889" s="18"/>
    </row>
    <row r="890" ht="12.75">
      <c r="C890" s="18"/>
    </row>
    <row r="891" ht="12.75">
      <c r="C891" s="18"/>
    </row>
    <row r="892" ht="12.75">
      <c r="C892" s="18"/>
    </row>
    <row r="893" ht="12.75">
      <c r="C893" s="18"/>
    </row>
    <row r="894" ht="12.75">
      <c r="C894" s="18"/>
    </row>
    <row r="895" ht="12.75">
      <c r="C895" s="18"/>
    </row>
    <row r="896" ht="12.75">
      <c r="C896" s="18"/>
    </row>
    <row r="897" ht="12.75">
      <c r="C897" s="18"/>
    </row>
    <row r="898" ht="12.75">
      <c r="C898" s="18"/>
    </row>
    <row r="899" ht="12.75">
      <c r="C899" s="18"/>
    </row>
    <row r="900" ht="12.75">
      <c r="C900" s="18"/>
    </row>
    <row r="901" ht="12.75">
      <c r="C901" s="18"/>
    </row>
    <row r="902" ht="12.75">
      <c r="C902" s="18"/>
    </row>
    <row r="903" ht="12.75">
      <c r="C903" s="18"/>
    </row>
    <row r="904" ht="12.75">
      <c r="C904" s="18"/>
    </row>
    <row r="905" ht="12.75">
      <c r="C905" s="18"/>
    </row>
    <row r="906" ht="12.75">
      <c r="C906" s="18"/>
    </row>
    <row r="907" ht="12.75">
      <c r="C907" s="18"/>
    </row>
    <row r="908" ht="12.75">
      <c r="C908" s="18"/>
    </row>
    <row r="909" ht="12.75">
      <c r="C909" s="18"/>
    </row>
    <row r="910" ht="12.75">
      <c r="C910" s="18"/>
    </row>
    <row r="911" ht="12.75">
      <c r="C911" s="18"/>
    </row>
    <row r="912" ht="12.75">
      <c r="C912" s="18"/>
    </row>
    <row r="913" ht="12.75">
      <c r="C913" s="18"/>
    </row>
    <row r="914" ht="12.75">
      <c r="C914" s="18"/>
    </row>
    <row r="915" ht="12.75">
      <c r="C915" s="18"/>
    </row>
    <row r="916" ht="12.75">
      <c r="C916" s="18"/>
    </row>
    <row r="917" ht="12.75">
      <c r="C917" s="18"/>
    </row>
    <row r="918" ht="12.75">
      <c r="C918" s="18"/>
    </row>
    <row r="919" ht="12.75">
      <c r="C919" s="18"/>
    </row>
    <row r="920" ht="12.75">
      <c r="C920" s="18"/>
    </row>
    <row r="921" ht="12.75">
      <c r="C921" s="18"/>
    </row>
    <row r="922" ht="12.75">
      <c r="C922" s="18"/>
    </row>
    <row r="923" ht="12.75">
      <c r="C923" s="18"/>
    </row>
    <row r="924" ht="12.75">
      <c r="C924" s="18"/>
    </row>
    <row r="925" ht="12.75">
      <c r="C925" s="18"/>
    </row>
    <row r="926" ht="12.75">
      <c r="C926" s="18"/>
    </row>
    <row r="927" ht="12.75">
      <c r="C927" s="18"/>
    </row>
    <row r="928" ht="12.75">
      <c r="C928" s="18"/>
    </row>
    <row r="929" ht="12.75">
      <c r="C929" s="18"/>
    </row>
    <row r="930" ht="12.75">
      <c r="C930" s="18"/>
    </row>
    <row r="931" ht="12.75">
      <c r="C931" s="18"/>
    </row>
    <row r="932" ht="12.75">
      <c r="C932" s="18"/>
    </row>
    <row r="933" ht="12.75">
      <c r="C933" s="18"/>
    </row>
    <row r="934" ht="12.75">
      <c r="C934" s="18"/>
    </row>
    <row r="935" ht="12.75">
      <c r="C935" s="18"/>
    </row>
    <row r="936" ht="12.75">
      <c r="C936" s="18"/>
    </row>
    <row r="937" ht="12.75">
      <c r="C937" s="18"/>
    </row>
    <row r="938" ht="12.75">
      <c r="C938" s="18"/>
    </row>
    <row r="939" ht="12.75">
      <c r="C939" s="18"/>
    </row>
    <row r="940" ht="12.75">
      <c r="C940" s="18"/>
    </row>
    <row r="941" ht="12.75">
      <c r="C941" s="18"/>
    </row>
    <row r="942" ht="12.75">
      <c r="C942" s="18"/>
    </row>
    <row r="943" ht="12.75">
      <c r="C943" s="18"/>
    </row>
    <row r="944" ht="12.75">
      <c r="C944" s="18"/>
    </row>
    <row r="945" ht="12.75">
      <c r="C945" s="18"/>
    </row>
    <row r="946" ht="12.75">
      <c r="C946" s="18"/>
    </row>
    <row r="947" ht="12.75">
      <c r="C947" s="18"/>
    </row>
    <row r="948" ht="12.75">
      <c r="C948" s="18"/>
    </row>
    <row r="949" ht="12.75">
      <c r="C949" s="18"/>
    </row>
    <row r="950" ht="12.75">
      <c r="C950" s="18"/>
    </row>
    <row r="951" ht="12.75">
      <c r="C951" s="18"/>
    </row>
    <row r="952" ht="12.75">
      <c r="C952" s="18"/>
    </row>
    <row r="953" ht="12.75">
      <c r="C953" s="18"/>
    </row>
    <row r="954" ht="12.75">
      <c r="C954" s="18"/>
    </row>
    <row r="955" ht="12.75">
      <c r="C955" s="18"/>
    </row>
    <row r="956" ht="12.75">
      <c r="C956" s="18"/>
    </row>
    <row r="957" ht="12.75">
      <c r="C957" s="18"/>
    </row>
    <row r="958" ht="12.75">
      <c r="C958" s="18"/>
    </row>
    <row r="959" ht="12.75">
      <c r="C959" s="18"/>
    </row>
    <row r="960" ht="12.75">
      <c r="C960" s="18"/>
    </row>
    <row r="961" ht="12.75">
      <c r="C961" s="18"/>
    </row>
    <row r="962" ht="12.75">
      <c r="C962" s="18"/>
    </row>
    <row r="963" ht="12.75">
      <c r="C963" s="18"/>
    </row>
    <row r="964" ht="12.75">
      <c r="C964" s="18"/>
    </row>
    <row r="965" ht="12.75">
      <c r="C965" s="18"/>
    </row>
    <row r="966" ht="12.75">
      <c r="C966" s="18"/>
    </row>
    <row r="967" ht="12.75">
      <c r="C967" s="18"/>
    </row>
    <row r="968" ht="12.75">
      <c r="C968" s="18"/>
    </row>
    <row r="969" ht="12.75">
      <c r="C969" s="18"/>
    </row>
    <row r="970" ht="12.75">
      <c r="C970" s="18"/>
    </row>
    <row r="971" ht="12.75">
      <c r="C971" s="18"/>
    </row>
    <row r="972" ht="12.75">
      <c r="C972" s="18"/>
    </row>
    <row r="973" ht="12.75">
      <c r="C973" s="18"/>
    </row>
    <row r="974" ht="12.75">
      <c r="C974" s="18"/>
    </row>
    <row r="975" ht="12.75">
      <c r="C975" s="18"/>
    </row>
    <row r="976" ht="12.75">
      <c r="C976" s="18"/>
    </row>
    <row r="977" ht="12.75">
      <c r="C977" s="18"/>
    </row>
    <row r="978" ht="12.75">
      <c r="C978" s="18"/>
    </row>
    <row r="979" ht="12.75">
      <c r="C979" s="18"/>
    </row>
    <row r="980" ht="12.75">
      <c r="C980" s="18"/>
    </row>
    <row r="981" ht="12.75">
      <c r="C981" s="18"/>
    </row>
    <row r="982" ht="12.75">
      <c r="C982" s="18"/>
    </row>
    <row r="983" ht="12.75">
      <c r="C983" s="18"/>
    </row>
    <row r="984" ht="12.75">
      <c r="C984" s="18"/>
    </row>
    <row r="985" ht="12.75">
      <c r="C985" s="18"/>
    </row>
    <row r="986" ht="12.75">
      <c r="C986" s="18"/>
    </row>
    <row r="987" ht="12.75">
      <c r="C987" s="18"/>
    </row>
    <row r="988" ht="12.75">
      <c r="C988" s="18"/>
    </row>
    <row r="989" ht="12.75">
      <c r="C989" s="18"/>
    </row>
    <row r="990" ht="12.75">
      <c r="C990" s="18"/>
    </row>
    <row r="991" ht="12.75">
      <c r="C991" s="18"/>
    </row>
    <row r="992" ht="12.75">
      <c r="C992" s="18"/>
    </row>
    <row r="993" ht="12.75">
      <c r="C993" s="18"/>
    </row>
    <row r="994" ht="12.75">
      <c r="C994" s="18"/>
    </row>
    <row r="995" ht="12.75">
      <c r="C995" s="18"/>
    </row>
    <row r="996" ht="12.75">
      <c r="C996" s="18"/>
    </row>
    <row r="997" ht="12.75">
      <c r="C997" s="18"/>
    </row>
    <row r="998" ht="12.75">
      <c r="C998" s="18"/>
    </row>
    <row r="999" ht="12.75">
      <c r="C999" s="18"/>
    </row>
    <row r="1000" ht="12.75">
      <c r="C1000" s="18"/>
    </row>
    <row r="1001" ht="12.75">
      <c r="C1001" s="18"/>
    </row>
    <row r="1002" ht="12.75">
      <c r="C1002" s="18"/>
    </row>
    <row r="1003" ht="12.75">
      <c r="C1003" s="18"/>
    </row>
    <row r="1004" ht="12.75">
      <c r="C1004" s="18"/>
    </row>
    <row r="1005" ht="12.75">
      <c r="C1005" s="18"/>
    </row>
    <row r="1006" ht="12.75">
      <c r="C1006" s="18"/>
    </row>
    <row r="1007" ht="12.75">
      <c r="C1007" s="18"/>
    </row>
    <row r="1008" ht="12.75">
      <c r="C1008" s="18"/>
    </row>
    <row r="1009" ht="12.75">
      <c r="C1009" s="18"/>
    </row>
    <row r="1010" ht="12.75">
      <c r="C1010" s="18"/>
    </row>
    <row r="1011" ht="12.75">
      <c r="C1011" s="18"/>
    </row>
    <row r="1012" ht="12.75">
      <c r="C1012" s="18"/>
    </row>
    <row r="1013" ht="12.75">
      <c r="C1013" s="18"/>
    </row>
    <row r="1014" ht="12.75">
      <c r="C1014" s="18"/>
    </row>
    <row r="1015" ht="12.75">
      <c r="C1015" s="18"/>
    </row>
    <row r="1016" ht="12.75">
      <c r="C1016" s="18"/>
    </row>
    <row r="1017" ht="12.75">
      <c r="C1017" s="18"/>
    </row>
    <row r="1018" ht="12.75">
      <c r="C1018" s="18"/>
    </row>
    <row r="1019" ht="12.75">
      <c r="C1019" s="18"/>
    </row>
    <row r="1020" ht="12.75">
      <c r="C1020" s="18"/>
    </row>
    <row r="1021" ht="12.75">
      <c r="C1021" s="18"/>
    </row>
    <row r="1022" ht="12.75">
      <c r="C1022" s="18"/>
    </row>
    <row r="1023" ht="12.75">
      <c r="C1023" s="18"/>
    </row>
    <row r="1024" ht="12.75">
      <c r="C1024" s="18"/>
    </row>
    <row r="1025" ht="12.75">
      <c r="C1025" s="18"/>
    </row>
    <row r="1026" ht="12.75">
      <c r="C1026" s="18"/>
    </row>
    <row r="1027" ht="12.75">
      <c r="C1027" s="18"/>
    </row>
    <row r="1028" ht="12.75">
      <c r="C1028" s="18"/>
    </row>
    <row r="1029" ht="12.75">
      <c r="C1029" s="18"/>
    </row>
    <row r="1030" ht="12.75">
      <c r="C1030" s="18"/>
    </row>
    <row r="1031" ht="12.75">
      <c r="C1031" s="18"/>
    </row>
    <row r="1032" ht="12.75">
      <c r="C1032" s="18"/>
    </row>
    <row r="1033" ht="12.75">
      <c r="C1033" s="18"/>
    </row>
    <row r="1034" ht="12.75">
      <c r="C1034" s="18"/>
    </row>
    <row r="1035" ht="12.75">
      <c r="C1035" s="18"/>
    </row>
    <row r="1036" ht="12.75">
      <c r="C1036" s="18"/>
    </row>
    <row r="1037" ht="12.75">
      <c r="C1037" s="18"/>
    </row>
    <row r="1038" ht="12.75">
      <c r="C1038" s="18"/>
    </row>
    <row r="1039" ht="12.75">
      <c r="C1039" s="18"/>
    </row>
    <row r="1040" ht="12.75">
      <c r="C1040" s="18"/>
    </row>
    <row r="1041" ht="12.75">
      <c r="C1041" s="18"/>
    </row>
    <row r="1042" ht="12.75">
      <c r="C1042" s="18"/>
    </row>
    <row r="1043" ht="12.75">
      <c r="C1043" s="18"/>
    </row>
    <row r="1044" ht="12.75">
      <c r="C1044" s="18"/>
    </row>
    <row r="1045" ht="12.75">
      <c r="C1045" s="18"/>
    </row>
    <row r="1046" ht="12.75">
      <c r="C1046" s="18"/>
    </row>
    <row r="1047" ht="12.75">
      <c r="C1047" s="18"/>
    </row>
    <row r="1048" ht="12.75">
      <c r="C1048" s="18"/>
    </row>
    <row r="1049" ht="12.75">
      <c r="C1049" s="18"/>
    </row>
    <row r="1050" ht="12.75">
      <c r="C1050" s="18"/>
    </row>
    <row r="1051" ht="12.75">
      <c r="C1051" s="18"/>
    </row>
    <row r="1052" ht="12.75">
      <c r="C1052" s="18"/>
    </row>
    <row r="1053" ht="12.75">
      <c r="C1053" s="18"/>
    </row>
    <row r="1054" ht="12.75">
      <c r="C1054" s="18"/>
    </row>
    <row r="1055" ht="12.75">
      <c r="C1055" s="18"/>
    </row>
    <row r="1056" ht="12.75">
      <c r="C1056" s="18"/>
    </row>
    <row r="1057" ht="12.75">
      <c r="C1057" s="18"/>
    </row>
    <row r="1058" ht="12.75">
      <c r="C1058" s="18"/>
    </row>
    <row r="1059" ht="12.75">
      <c r="C1059" s="18"/>
    </row>
    <row r="1060" ht="12.75">
      <c r="C1060" s="18"/>
    </row>
    <row r="1061" ht="12.75">
      <c r="C1061" s="18"/>
    </row>
    <row r="1062" ht="12.75">
      <c r="C1062" s="18"/>
    </row>
    <row r="1063" ht="12.75">
      <c r="C1063" s="18"/>
    </row>
    <row r="1064" ht="12.75">
      <c r="C1064" s="18"/>
    </row>
    <row r="1065" ht="12.75">
      <c r="C1065" s="18"/>
    </row>
    <row r="1066" ht="12.75">
      <c r="C1066" s="18"/>
    </row>
    <row r="1067" ht="12.75">
      <c r="C1067" s="18"/>
    </row>
    <row r="1068" ht="12.75">
      <c r="C1068" s="18"/>
    </row>
    <row r="1069" ht="12.75">
      <c r="C1069" s="18"/>
    </row>
    <row r="1070" ht="12.75">
      <c r="C1070" s="18"/>
    </row>
    <row r="1071" ht="12.75">
      <c r="C1071" s="18"/>
    </row>
    <row r="1072" ht="12.75">
      <c r="C1072" s="18"/>
    </row>
    <row r="1073" ht="12.75">
      <c r="C1073" s="18"/>
    </row>
    <row r="1074" ht="12.75">
      <c r="C1074" s="18"/>
    </row>
    <row r="1075" ht="12.75">
      <c r="C1075" s="18"/>
    </row>
    <row r="1076" ht="12.75">
      <c r="C1076" s="18"/>
    </row>
    <row r="1077" ht="12.75">
      <c r="C1077" s="18"/>
    </row>
    <row r="1078" ht="12.75">
      <c r="C1078" s="18"/>
    </row>
    <row r="1079" ht="12.75">
      <c r="C1079" s="18"/>
    </row>
    <row r="1080" ht="12.75">
      <c r="C1080" s="18"/>
    </row>
    <row r="1081" ht="12.75">
      <c r="C1081" s="18"/>
    </row>
    <row r="1082" ht="12.75">
      <c r="C1082" s="18"/>
    </row>
    <row r="1083" ht="12.75">
      <c r="C1083" s="18"/>
    </row>
    <row r="1084" ht="12.75">
      <c r="C1084" s="18"/>
    </row>
    <row r="1085" ht="12.75">
      <c r="C1085" s="18"/>
    </row>
    <row r="1086" ht="12.75">
      <c r="C1086" s="18"/>
    </row>
    <row r="1087" ht="12.75">
      <c r="C1087" s="18"/>
    </row>
    <row r="1088" ht="12.75">
      <c r="C1088" s="18"/>
    </row>
    <row r="1089" ht="12.75">
      <c r="C1089" s="18"/>
    </row>
    <row r="1090" ht="12.75">
      <c r="C1090" s="18"/>
    </row>
    <row r="1091" ht="12.75">
      <c r="C1091" s="18"/>
    </row>
    <row r="1092" ht="12.75">
      <c r="C1092" s="18"/>
    </row>
    <row r="1093" ht="12.75">
      <c r="C1093" s="18"/>
    </row>
    <row r="1094" ht="12.75">
      <c r="C1094" s="18"/>
    </row>
    <row r="1095" ht="12.75">
      <c r="C1095" s="18"/>
    </row>
    <row r="1096" ht="12.75">
      <c r="C1096" s="18"/>
    </row>
    <row r="1097" ht="12.75">
      <c r="C1097" s="18"/>
    </row>
    <row r="1098" ht="12.75">
      <c r="C1098" s="18"/>
    </row>
    <row r="1099" ht="12.75">
      <c r="C1099" s="18"/>
    </row>
    <row r="1100" ht="12.75">
      <c r="C1100" s="18"/>
    </row>
    <row r="1101" ht="12.75">
      <c r="C1101" s="18"/>
    </row>
    <row r="1102" ht="12.75">
      <c r="C1102" s="18"/>
    </row>
    <row r="1103" ht="12.75">
      <c r="C1103" s="18"/>
    </row>
    <row r="1104" ht="12.75">
      <c r="C1104" s="18"/>
    </row>
    <row r="1105" ht="12.75">
      <c r="C1105" s="18"/>
    </row>
    <row r="1106" ht="12.75">
      <c r="C1106" s="18"/>
    </row>
    <row r="1107" ht="12.75">
      <c r="C1107" s="18"/>
    </row>
    <row r="1108" ht="12.75">
      <c r="C1108" s="18"/>
    </row>
    <row r="1109" ht="12.75">
      <c r="C1109" s="18"/>
    </row>
    <row r="1110" ht="12.75">
      <c r="C1110" s="18"/>
    </row>
    <row r="1111" ht="12.75">
      <c r="C1111" s="18"/>
    </row>
    <row r="1112" ht="12.75">
      <c r="C1112" s="18"/>
    </row>
    <row r="1113" ht="12.75">
      <c r="C1113" s="18"/>
    </row>
    <row r="1114" ht="12.75">
      <c r="C1114" s="18"/>
    </row>
    <row r="1115" ht="12.75">
      <c r="C1115" s="18"/>
    </row>
    <row r="1116" ht="12.75">
      <c r="C1116" s="18"/>
    </row>
    <row r="1117" ht="12.75">
      <c r="C1117" s="18"/>
    </row>
    <row r="1118" ht="12.75">
      <c r="C1118" s="18"/>
    </row>
    <row r="1119" ht="12.75">
      <c r="C1119" s="18"/>
    </row>
    <row r="1120" ht="12.75">
      <c r="C1120" s="18"/>
    </row>
    <row r="1121" ht="12.75">
      <c r="C1121" s="18"/>
    </row>
    <row r="1122" ht="12.75">
      <c r="C1122" s="18"/>
    </row>
    <row r="1123" ht="12.75">
      <c r="C1123" s="18"/>
    </row>
    <row r="1124" ht="12.75">
      <c r="C1124" s="18"/>
    </row>
    <row r="1125" ht="12.75">
      <c r="C1125" s="18"/>
    </row>
    <row r="1126" ht="12.75">
      <c r="C1126" s="18"/>
    </row>
    <row r="1127" ht="12.75">
      <c r="C1127" s="18"/>
    </row>
    <row r="1128" ht="12.75">
      <c r="C1128" s="18"/>
    </row>
    <row r="1129" ht="12.75">
      <c r="C1129" s="18"/>
    </row>
    <row r="1130" ht="12.75">
      <c r="C1130" s="18"/>
    </row>
    <row r="1131" ht="12.75">
      <c r="C1131" s="18"/>
    </row>
    <row r="1132" ht="12.75">
      <c r="C1132" s="18"/>
    </row>
    <row r="1133" ht="12.75">
      <c r="C1133" s="18"/>
    </row>
    <row r="1134" ht="12.75">
      <c r="C1134" s="18"/>
    </row>
    <row r="1135" ht="12.75">
      <c r="C1135" s="18"/>
    </row>
    <row r="1136" ht="12.75">
      <c r="C1136" s="18"/>
    </row>
    <row r="1137" ht="12.75">
      <c r="C1137" s="18"/>
    </row>
    <row r="1138" ht="12.75">
      <c r="C1138" s="18"/>
    </row>
    <row r="1139" ht="12.75">
      <c r="C1139" s="18"/>
    </row>
    <row r="1140" ht="12.75">
      <c r="C1140" s="18"/>
    </row>
    <row r="1141" ht="12.75">
      <c r="C1141" s="18"/>
    </row>
    <row r="1142" ht="12.75">
      <c r="C1142" s="18"/>
    </row>
    <row r="1143" ht="12.75">
      <c r="C1143" s="18"/>
    </row>
    <row r="1144" ht="12.75">
      <c r="C1144" s="18"/>
    </row>
    <row r="1145" ht="12.75">
      <c r="C1145" s="18"/>
    </row>
    <row r="1146" ht="12.75">
      <c r="C1146" s="18"/>
    </row>
    <row r="1147" ht="12.75">
      <c r="C1147" s="18"/>
    </row>
    <row r="1148" ht="12.75">
      <c r="C1148" s="18"/>
    </row>
    <row r="1149" ht="12.75">
      <c r="C1149" s="18"/>
    </row>
    <row r="1150" ht="12.75">
      <c r="C1150" s="18"/>
    </row>
    <row r="1151" ht="12.75">
      <c r="C1151" s="18"/>
    </row>
    <row r="1152" ht="12.75">
      <c r="C1152" s="18"/>
    </row>
    <row r="1153" ht="12.75">
      <c r="C1153" s="18"/>
    </row>
    <row r="1154" ht="12.75">
      <c r="C1154" s="18"/>
    </row>
    <row r="1155" ht="12.75">
      <c r="C1155" s="18"/>
    </row>
    <row r="1156" ht="12.75">
      <c r="C1156" s="18"/>
    </row>
    <row r="1157" ht="12.75">
      <c r="C1157" s="18"/>
    </row>
    <row r="1158" ht="12.75">
      <c r="C1158" s="18"/>
    </row>
    <row r="1159" ht="12.75">
      <c r="C1159" s="18"/>
    </row>
    <row r="1160" ht="12.75">
      <c r="C1160" s="18"/>
    </row>
    <row r="1161" ht="12.75">
      <c r="C1161" s="18"/>
    </row>
    <row r="1162" ht="12.75">
      <c r="C1162" s="18"/>
    </row>
    <row r="1163" ht="12.75">
      <c r="C1163" s="18"/>
    </row>
    <row r="1164" ht="12.75">
      <c r="C1164" s="18"/>
    </row>
    <row r="1165" ht="12.75">
      <c r="C1165" s="18"/>
    </row>
    <row r="1166" ht="12.75">
      <c r="C1166" s="18"/>
    </row>
    <row r="1167" ht="12.75">
      <c r="C1167" s="18"/>
    </row>
    <row r="1168" ht="12.75">
      <c r="C1168" s="18"/>
    </row>
    <row r="1169" ht="12.75">
      <c r="C1169" s="18"/>
    </row>
    <row r="1170" ht="12.75">
      <c r="C1170" s="18"/>
    </row>
    <row r="1171" ht="12.75">
      <c r="C1171" s="18"/>
    </row>
    <row r="1172" ht="12.75">
      <c r="C1172" s="18"/>
    </row>
    <row r="1173" ht="12.75">
      <c r="C1173" s="18"/>
    </row>
    <row r="1174" ht="12.75">
      <c r="C1174" s="18"/>
    </row>
    <row r="1175" ht="12.75">
      <c r="C1175" s="18"/>
    </row>
    <row r="1176" ht="12.75">
      <c r="C1176" s="18"/>
    </row>
    <row r="1177" ht="12.75">
      <c r="C1177" s="18"/>
    </row>
    <row r="1178" ht="12.75">
      <c r="C1178" s="18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  <row r="1464" ht="12.75">
      <c r="C1464" s="18"/>
    </row>
    <row r="1465" ht="12.75">
      <c r="C1465" s="18"/>
    </row>
    <row r="1466" ht="12.75">
      <c r="C1466" s="18"/>
    </row>
    <row r="1467" ht="12.75">
      <c r="C1467" s="18"/>
    </row>
    <row r="1468" ht="12.75">
      <c r="C1468" s="18"/>
    </row>
    <row r="1469" ht="12.75">
      <c r="C1469" s="18"/>
    </row>
    <row r="1470" ht="12.75">
      <c r="C1470" s="18"/>
    </row>
    <row r="1471" ht="12.75">
      <c r="C1471" s="18"/>
    </row>
    <row r="1472" ht="12.75">
      <c r="C1472" s="18"/>
    </row>
    <row r="1473" ht="12.75">
      <c r="C1473" s="18"/>
    </row>
    <row r="1474" ht="12.75">
      <c r="C1474" s="18"/>
    </row>
    <row r="1475" ht="12.75">
      <c r="C1475" s="18"/>
    </row>
    <row r="1476" ht="12.75">
      <c r="C1476" s="18"/>
    </row>
    <row r="1477" ht="12.75">
      <c r="C1477" s="18"/>
    </row>
    <row r="1478" ht="12.75">
      <c r="C1478" s="18"/>
    </row>
    <row r="1479" ht="12.75">
      <c r="C1479" s="18"/>
    </row>
    <row r="1480" ht="12.75">
      <c r="C1480" s="18"/>
    </row>
    <row r="1481" ht="12.75">
      <c r="C1481" s="18"/>
    </row>
    <row r="1482" ht="12.75">
      <c r="C1482" s="18"/>
    </row>
    <row r="1483" ht="12.75">
      <c r="C1483" s="18"/>
    </row>
    <row r="1484" ht="12.75">
      <c r="C1484" s="18"/>
    </row>
    <row r="1485" ht="12.75">
      <c r="C1485" s="18"/>
    </row>
    <row r="1486" ht="12.75">
      <c r="C1486" s="18"/>
    </row>
    <row r="1487" ht="12.75">
      <c r="C1487" s="18"/>
    </row>
    <row r="1488" ht="12.75">
      <c r="C1488" s="18"/>
    </row>
    <row r="1489" ht="12.75">
      <c r="C1489" s="18"/>
    </row>
    <row r="1490" ht="12.75">
      <c r="C1490" s="18"/>
    </row>
    <row r="1491" ht="12.75">
      <c r="C1491" s="18"/>
    </row>
    <row r="1492" ht="12.75">
      <c r="C1492" s="18"/>
    </row>
    <row r="1493" ht="12.75">
      <c r="C1493" s="18"/>
    </row>
    <row r="1494" ht="12.75">
      <c r="C1494" s="18"/>
    </row>
    <row r="1495" ht="12.75">
      <c r="C1495" s="18"/>
    </row>
    <row r="1496" ht="12.75">
      <c r="C1496" s="18"/>
    </row>
    <row r="1497" ht="12.75">
      <c r="C1497" s="18"/>
    </row>
    <row r="1498" ht="12.75">
      <c r="C1498" s="18"/>
    </row>
    <row r="1499" ht="12.75">
      <c r="C1499" s="18"/>
    </row>
    <row r="1500" ht="12.75">
      <c r="C1500" s="18"/>
    </row>
    <row r="1501" ht="12.75">
      <c r="C1501" s="18"/>
    </row>
    <row r="1502" ht="12.75">
      <c r="C1502" s="18"/>
    </row>
    <row r="1503" ht="12.75">
      <c r="C1503" s="18"/>
    </row>
    <row r="1504" ht="12.75">
      <c r="C1504" s="18"/>
    </row>
    <row r="1505" ht="12.75">
      <c r="C1505" s="18"/>
    </row>
    <row r="1506" ht="12.75">
      <c r="C1506" s="18"/>
    </row>
    <row r="1507" ht="12.75">
      <c r="C1507" s="18"/>
    </row>
    <row r="1508" ht="12.75">
      <c r="C1508" s="18"/>
    </row>
    <row r="1509" ht="12.75">
      <c r="C1509" s="18"/>
    </row>
    <row r="1510" ht="12.75">
      <c r="C1510" s="18"/>
    </row>
    <row r="1511" ht="12.75">
      <c r="C1511" s="18"/>
    </row>
    <row r="1512" ht="12.75">
      <c r="C1512" s="18"/>
    </row>
    <row r="1513" ht="12.75">
      <c r="C1513" s="18"/>
    </row>
    <row r="1514" ht="12.75">
      <c r="C1514" s="18"/>
    </row>
    <row r="1515" ht="12.75">
      <c r="C1515" s="18"/>
    </row>
    <row r="1516" ht="12.75">
      <c r="C1516" s="18"/>
    </row>
    <row r="1517" ht="12.75">
      <c r="C1517" s="18"/>
    </row>
    <row r="1518" ht="12.75">
      <c r="C1518" s="18"/>
    </row>
    <row r="1519" ht="12.75">
      <c r="C1519" s="18"/>
    </row>
    <row r="1520" ht="12.75">
      <c r="C1520" s="18"/>
    </row>
    <row r="1521" ht="12.75">
      <c r="C1521" s="18"/>
    </row>
    <row r="1522" ht="12.75">
      <c r="C1522" s="18"/>
    </row>
    <row r="1523" ht="12.75">
      <c r="C1523" s="18"/>
    </row>
    <row r="1524" ht="12.75">
      <c r="C1524" s="18"/>
    </row>
    <row r="1525" ht="12.75">
      <c r="C1525" s="18"/>
    </row>
    <row r="1526" ht="12.75">
      <c r="C1526" s="18"/>
    </row>
    <row r="1527" ht="12.75">
      <c r="C1527" s="18"/>
    </row>
    <row r="1528" ht="12.75">
      <c r="C1528" s="18"/>
    </row>
    <row r="1529" ht="12.75">
      <c r="C1529" s="18"/>
    </row>
    <row r="1530" ht="12.75">
      <c r="C1530" s="18"/>
    </row>
    <row r="1531" ht="12.75">
      <c r="C1531" s="18"/>
    </row>
    <row r="1532" ht="12.75">
      <c r="C1532" s="18"/>
    </row>
    <row r="1533" ht="12.75">
      <c r="C1533" s="18"/>
    </row>
    <row r="1534" ht="12.75">
      <c r="C1534" s="18"/>
    </row>
    <row r="1535" ht="12.75">
      <c r="C1535" s="18"/>
    </row>
    <row r="1536" ht="12.75">
      <c r="C1536" s="18"/>
    </row>
    <row r="1537" ht="12.75">
      <c r="C1537" s="18"/>
    </row>
    <row r="1538" ht="12.75">
      <c r="C1538" s="18"/>
    </row>
    <row r="1539" ht="12.75">
      <c r="C1539" s="18"/>
    </row>
    <row r="1540" ht="12.75">
      <c r="C1540" s="18"/>
    </row>
    <row r="1541" ht="12.75">
      <c r="C1541" s="18"/>
    </row>
    <row r="1542" ht="12.75">
      <c r="C1542" s="18"/>
    </row>
    <row r="1543" ht="12.75">
      <c r="C1543" s="18"/>
    </row>
    <row r="1544" ht="12.75">
      <c r="C1544" s="18"/>
    </row>
    <row r="1545" ht="12.75">
      <c r="C1545" s="18"/>
    </row>
    <row r="1546" ht="12.75">
      <c r="C1546" s="18"/>
    </row>
    <row r="1547" ht="12.75">
      <c r="C1547" s="18"/>
    </row>
    <row r="1548" ht="12.75">
      <c r="C1548" s="18"/>
    </row>
    <row r="1549" ht="12.75">
      <c r="C1549" s="18"/>
    </row>
    <row r="1550" ht="12.75">
      <c r="C1550" s="18"/>
    </row>
    <row r="1551" ht="12.75">
      <c r="C1551" s="18"/>
    </row>
    <row r="1552" ht="12.75">
      <c r="C1552" s="18"/>
    </row>
    <row r="1553" ht="12.75">
      <c r="C1553" s="18"/>
    </row>
    <row r="1554" ht="12.75">
      <c r="C1554" s="18"/>
    </row>
    <row r="1555" ht="12.75">
      <c r="C1555" s="18"/>
    </row>
    <row r="1556" ht="12.75">
      <c r="C1556" s="18"/>
    </row>
    <row r="1557" ht="12.75">
      <c r="C1557" s="18"/>
    </row>
    <row r="1558" ht="12.75">
      <c r="C1558" s="18"/>
    </row>
    <row r="1559" ht="12.75">
      <c r="C1559" s="18"/>
    </row>
    <row r="1560" ht="12.75">
      <c r="C1560" s="18"/>
    </row>
    <row r="1561" ht="12.75">
      <c r="C1561" s="18"/>
    </row>
    <row r="1562" ht="12.75">
      <c r="C1562" s="18"/>
    </row>
    <row r="1563" ht="12.75">
      <c r="C1563" s="18"/>
    </row>
    <row r="1564" ht="12.75">
      <c r="C1564" s="18"/>
    </row>
    <row r="1565" ht="12.75">
      <c r="C1565" s="18"/>
    </row>
    <row r="1566" ht="12.75">
      <c r="C1566" s="18"/>
    </row>
    <row r="1567" ht="12.75">
      <c r="C1567" s="18"/>
    </row>
    <row r="1568" ht="12.75">
      <c r="C1568" s="18"/>
    </row>
    <row r="1569" ht="12.75">
      <c r="C1569" s="18"/>
    </row>
    <row r="1570" ht="12.75">
      <c r="C1570" s="18"/>
    </row>
    <row r="1571" ht="12.75">
      <c r="C1571" s="18"/>
    </row>
    <row r="1572" ht="12.75">
      <c r="C1572" s="18"/>
    </row>
    <row r="1573" ht="12.75">
      <c r="C1573" s="18"/>
    </row>
    <row r="1574" ht="12.75">
      <c r="C1574" s="18"/>
    </row>
    <row r="1575" ht="12.75">
      <c r="C1575" s="18"/>
    </row>
    <row r="1576" ht="12.75">
      <c r="C1576" s="18"/>
    </row>
    <row r="1577" ht="12.75">
      <c r="C1577" s="18"/>
    </row>
    <row r="1578" ht="12.75">
      <c r="C1578" s="18"/>
    </row>
    <row r="1579" ht="12.75">
      <c r="C1579" s="18"/>
    </row>
    <row r="1580" ht="12.75">
      <c r="C1580" s="18"/>
    </row>
    <row r="1581" ht="12.75">
      <c r="C1581" s="18"/>
    </row>
    <row r="1582" ht="12.75">
      <c r="C1582" s="18"/>
    </row>
    <row r="1583" ht="12.75">
      <c r="C1583" s="18"/>
    </row>
    <row r="1584" ht="12.75">
      <c r="C1584" s="18"/>
    </row>
    <row r="1585" ht="12.75">
      <c r="C1585" s="18"/>
    </row>
    <row r="1586" ht="12.75">
      <c r="C1586" s="18"/>
    </row>
    <row r="1587" ht="12.75">
      <c r="C1587" s="18"/>
    </row>
    <row r="1588" ht="12.75">
      <c r="C1588" s="18"/>
    </row>
    <row r="1589" ht="12.75">
      <c r="C1589" s="18"/>
    </row>
    <row r="1590" ht="12.75">
      <c r="C1590" s="18"/>
    </row>
    <row r="1591" ht="12.75">
      <c r="C1591" s="18"/>
    </row>
    <row r="1592" ht="12.75">
      <c r="C1592" s="18"/>
    </row>
    <row r="1593" ht="12.75">
      <c r="C1593" s="18"/>
    </row>
    <row r="1594" ht="12.75">
      <c r="C1594" s="18"/>
    </row>
    <row r="1595" ht="12.75">
      <c r="C1595" s="18"/>
    </row>
    <row r="1596" ht="12.75">
      <c r="C1596" s="18"/>
    </row>
    <row r="1597" ht="12.75">
      <c r="C1597" s="18"/>
    </row>
    <row r="1598" ht="12.75">
      <c r="C1598" s="18"/>
    </row>
    <row r="1599" ht="12.75">
      <c r="C1599" s="18"/>
    </row>
    <row r="1600" ht="12.75">
      <c r="C1600" s="18"/>
    </row>
    <row r="1601" ht="12.75">
      <c r="C1601" s="18"/>
    </row>
    <row r="1602" ht="12.75">
      <c r="C1602" s="18"/>
    </row>
    <row r="1603" ht="12.75">
      <c r="C1603" s="18"/>
    </row>
    <row r="1604" ht="12.75">
      <c r="C1604" s="18"/>
    </row>
    <row r="1605" ht="12.75">
      <c r="C1605" s="18"/>
    </row>
    <row r="1606" ht="12.75">
      <c r="C1606" s="18"/>
    </row>
    <row r="1607" ht="12.75">
      <c r="C1607" s="18"/>
    </row>
    <row r="1608" ht="12.75">
      <c r="C1608" s="18"/>
    </row>
    <row r="1609" ht="12.75">
      <c r="C1609" s="18"/>
    </row>
    <row r="1610" ht="12.75">
      <c r="C1610" s="18"/>
    </row>
    <row r="1611" ht="12.75">
      <c r="C1611" s="18"/>
    </row>
    <row r="1612" ht="12.75">
      <c r="C1612" s="18"/>
    </row>
    <row r="1613" ht="12.75">
      <c r="C1613" s="18"/>
    </row>
    <row r="1614" ht="12.75">
      <c r="C1614" s="18"/>
    </row>
    <row r="1615" ht="12.75">
      <c r="C1615" s="18"/>
    </row>
    <row r="1616" ht="12.75">
      <c r="C1616" s="18"/>
    </row>
    <row r="1617" ht="12.75">
      <c r="C1617" s="18"/>
    </row>
    <row r="1618" ht="12.75">
      <c r="C1618" s="18"/>
    </row>
    <row r="1619" ht="12.75">
      <c r="C1619" s="18"/>
    </row>
    <row r="1620" ht="12.75">
      <c r="C1620" s="18"/>
    </row>
    <row r="1621" ht="12.75">
      <c r="C1621" s="18"/>
    </row>
    <row r="1622" ht="12.75">
      <c r="C1622" s="18"/>
    </row>
    <row r="1623" ht="12.75">
      <c r="C1623" s="18"/>
    </row>
    <row r="1624" ht="12.75">
      <c r="C1624" s="18"/>
    </row>
    <row r="1625" ht="12.75">
      <c r="C1625" s="18"/>
    </row>
    <row r="1626" ht="12.75">
      <c r="C1626" s="18"/>
    </row>
    <row r="1627" ht="12.75">
      <c r="C1627" s="18"/>
    </row>
    <row r="1628" ht="12.75">
      <c r="C1628" s="18"/>
    </row>
    <row r="1629" ht="12.75">
      <c r="C1629" s="18"/>
    </row>
    <row r="1630" ht="12.75">
      <c r="C1630" s="18"/>
    </row>
    <row r="1631" ht="12.75">
      <c r="C1631" s="18"/>
    </row>
    <row r="1632" ht="12.75">
      <c r="C1632" s="18"/>
    </row>
    <row r="1633" ht="12.75">
      <c r="C1633" s="18"/>
    </row>
    <row r="1634" ht="12.75">
      <c r="C1634" s="18"/>
    </row>
    <row r="1635" ht="12.75">
      <c r="C1635" s="18"/>
    </row>
    <row r="1636" ht="12.75">
      <c r="C1636" s="18"/>
    </row>
    <row r="1637" ht="12.75">
      <c r="C1637" s="18"/>
    </row>
    <row r="1638" ht="12.75">
      <c r="C1638" s="18"/>
    </row>
    <row r="1639" ht="12.75">
      <c r="C1639" s="18"/>
    </row>
    <row r="1640" ht="12.75">
      <c r="C1640" s="18"/>
    </row>
    <row r="1641" ht="12.75">
      <c r="C1641" s="18"/>
    </row>
    <row r="1642" ht="12.75">
      <c r="C1642" s="18"/>
    </row>
    <row r="1643" ht="12.75">
      <c r="C1643" s="18"/>
    </row>
    <row r="1644" ht="12.75">
      <c r="C1644" s="18"/>
    </row>
    <row r="1645" ht="12.75">
      <c r="C1645" s="18"/>
    </row>
    <row r="1646" ht="12.75">
      <c r="C1646" s="18"/>
    </row>
    <row r="1647" ht="12.75">
      <c r="C1647" s="18"/>
    </row>
    <row r="1648" ht="12.75">
      <c r="C1648" s="18"/>
    </row>
    <row r="1649" ht="12.75">
      <c r="C1649" s="18"/>
    </row>
    <row r="1650" ht="12.75">
      <c r="C1650" s="18"/>
    </row>
    <row r="1651" ht="12.75">
      <c r="C1651" s="18"/>
    </row>
    <row r="1652" ht="12.75">
      <c r="C1652" s="18"/>
    </row>
    <row r="1653" ht="12.75">
      <c r="C1653" s="18"/>
    </row>
    <row r="1654" ht="12.75">
      <c r="C1654" s="18"/>
    </row>
    <row r="1655" ht="12.75">
      <c r="C1655" s="18"/>
    </row>
    <row r="1656" ht="12.75">
      <c r="C1656" s="18"/>
    </row>
    <row r="1657" ht="12.75">
      <c r="C1657" s="18"/>
    </row>
    <row r="1658" ht="12.75">
      <c r="C1658" s="18"/>
    </row>
    <row r="1659" ht="12.75">
      <c r="C1659" s="18"/>
    </row>
    <row r="1660" ht="12.75">
      <c r="C1660" s="18"/>
    </row>
    <row r="1661" ht="12.75">
      <c r="C1661" s="18"/>
    </row>
    <row r="1662" ht="12.75">
      <c r="C1662" s="18"/>
    </row>
    <row r="1663" ht="12.75">
      <c r="C1663" s="18"/>
    </row>
    <row r="1664" ht="12.75">
      <c r="C1664" s="18"/>
    </row>
    <row r="1665" ht="12.75">
      <c r="C1665" s="18"/>
    </row>
    <row r="1666" ht="12.75">
      <c r="C1666" s="18"/>
    </row>
    <row r="1667" ht="12.75">
      <c r="C1667" s="18"/>
    </row>
    <row r="1668" ht="12.75">
      <c r="C1668" s="18"/>
    </row>
    <row r="1669" ht="12.75">
      <c r="C1669" s="18"/>
    </row>
    <row r="1670" ht="12.75">
      <c r="C1670" s="18"/>
    </row>
    <row r="1671" ht="12.75">
      <c r="C1671" s="18"/>
    </row>
    <row r="1672" ht="12.75">
      <c r="C1672" s="18"/>
    </row>
    <row r="1673" ht="12.75">
      <c r="C1673" s="18"/>
    </row>
    <row r="1674" ht="12.75">
      <c r="C1674" s="18"/>
    </row>
    <row r="1675" ht="12.75">
      <c r="C1675" s="18"/>
    </row>
    <row r="1676" ht="12.75">
      <c r="C1676" s="18"/>
    </row>
    <row r="1677" ht="12.75">
      <c r="C1677" s="18"/>
    </row>
    <row r="1678" ht="12.75">
      <c r="C1678" s="18"/>
    </row>
    <row r="1679" ht="12.75">
      <c r="C1679" s="18"/>
    </row>
    <row r="1680" ht="12.75">
      <c r="C1680" s="18"/>
    </row>
    <row r="1681" ht="12.75">
      <c r="C1681" s="18"/>
    </row>
    <row r="1682" ht="12.75">
      <c r="C1682" s="18"/>
    </row>
    <row r="1683" ht="12.75">
      <c r="C1683" s="18"/>
    </row>
    <row r="1684" ht="12.75">
      <c r="C1684" s="18"/>
    </row>
    <row r="1685" ht="12.75">
      <c r="C1685" s="18"/>
    </row>
    <row r="1686" ht="12.75">
      <c r="C1686" s="18"/>
    </row>
    <row r="1687" ht="12.75">
      <c r="C1687" s="18"/>
    </row>
    <row r="1688" ht="12.75">
      <c r="C1688" s="18"/>
    </row>
    <row r="1689" ht="12.75">
      <c r="C1689" s="18"/>
    </row>
    <row r="1690" ht="12.75">
      <c r="C1690" s="18"/>
    </row>
    <row r="1691" ht="12.75">
      <c r="C1691" s="18"/>
    </row>
    <row r="1692" ht="12.75">
      <c r="C1692" s="18"/>
    </row>
    <row r="1693" ht="12.75">
      <c r="C1693" s="18"/>
    </row>
    <row r="1694" ht="12.75">
      <c r="C1694" s="18"/>
    </row>
    <row r="1695" ht="12.75">
      <c r="C1695" s="18"/>
    </row>
    <row r="1696" ht="12.75">
      <c r="C1696" s="18"/>
    </row>
    <row r="1697" ht="12.75">
      <c r="C1697" s="18"/>
    </row>
    <row r="1698" ht="12.75">
      <c r="C1698" s="18"/>
    </row>
    <row r="1699" ht="12.75">
      <c r="C1699" s="18"/>
    </row>
    <row r="1700" ht="12.75">
      <c r="C1700" s="18"/>
    </row>
    <row r="1701" ht="12.75">
      <c r="C1701" s="18"/>
    </row>
    <row r="1702" ht="12.75">
      <c r="C1702" s="18"/>
    </row>
    <row r="1703" ht="12.75">
      <c r="C1703" s="18"/>
    </row>
    <row r="1704" ht="12.75">
      <c r="C1704" s="18"/>
    </row>
    <row r="1705" ht="12.75">
      <c r="C1705" s="18"/>
    </row>
    <row r="1706" ht="12.75">
      <c r="C1706" s="18"/>
    </row>
    <row r="1707" ht="12.75">
      <c r="C1707" s="18"/>
    </row>
    <row r="1708" ht="12.75">
      <c r="C1708" s="18"/>
    </row>
    <row r="1709" ht="12.75">
      <c r="C1709" s="18"/>
    </row>
    <row r="1710" ht="12.75">
      <c r="C1710" s="18"/>
    </row>
    <row r="1711" ht="12.75">
      <c r="C1711" s="18"/>
    </row>
    <row r="1712" ht="12.75">
      <c r="C1712" s="18"/>
    </row>
    <row r="1713" ht="12.75">
      <c r="C1713" s="18"/>
    </row>
    <row r="1714" ht="12.75">
      <c r="C1714" s="18"/>
    </row>
    <row r="1715" ht="12.75">
      <c r="C1715" s="18"/>
    </row>
    <row r="1716" ht="12.75">
      <c r="C1716" s="18"/>
    </row>
    <row r="1717" ht="12.75">
      <c r="C1717" s="18"/>
    </row>
    <row r="1718" ht="12.75">
      <c r="C1718" s="18"/>
    </row>
    <row r="1719" ht="12.75">
      <c r="C1719" s="18"/>
    </row>
    <row r="1720" ht="12.75">
      <c r="C1720" s="18"/>
    </row>
    <row r="1721" ht="12.75">
      <c r="C1721" s="18"/>
    </row>
    <row r="1722" ht="12.75">
      <c r="C1722" s="18"/>
    </row>
    <row r="1723" ht="12.75">
      <c r="C1723" s="18"/>
    </row>
    <row r="1724" ht="12.75">
      <c r="C1724" s="18"/>
    </row>
    <row r="1725" ht="12.75">
      <c r="C1725" s="18"/>
    </row>
    <row r="1726" ht="12.75">
      <c r="C1726" s="18"/>
    </row>
    <row r="1727" ht="12.75">
      <c r="C1727" s="18"/>
    </row>
    <row r="1728" ht="12.75">
      <c r="C1728" s="18"/>
    </row>
    <row r="1729" ht="12.75">
      <c r="C1729" s="18"/>
    </row>
    <row r="1730" ht="12.75">
      <c r="C1730" s="18"/>
    </row>
    <row r="1731" ht="12.75">
      <c r="C1731" s="18"/>
    </row>
    <row r="1732" ht="12.75">
      <c r="C1732" s="18"/>
    </row>
    <row r="1733" ht="12.75">
      <c r="C1733" s="18"/>
    </row>
    <row r="1734" ht="12.75">
      <c r="C1734" s="18"/>
    </row>
    <row r="1735" ht="12.75">
      <c r="C1735" s="18"/>
    </row>
    <row r="1736" ht="12.75">
      <c r="C1736" s="18"/>
    </row>
    <row r="1737" ht="12.75">
      <c r="C1737" s="18"/>
    </row>
    <row r="1738" ht="12.75">
      <c r="C1738" s="18"/>
    </row>
    <row r="1739" ht="12.75">
      <c r="C1739" s="18"/>
    </row>
    <row r="1740" ht="12.75">
      <c r="C1740" s="18"/>
    </row>
    <row r="1741" ht="12.75">
      <c r="C1741" s="18"/>
    </row>
    <row r="1742" ht="12.75">
      <c r="C1742" s="18"/>
    </row>
    <row r="1743" ht="12.75">
      <c r="C1743" s="18"/>
    </row>
    <row r="1744" ht="12.75">
      <c r="C1744" s="18"/>
    </row>
    <row r="1745" ht="12.75">
      <c r="C1745" s="18"/>
    </row>
    <row r="1746" ht="12.75">
      <c r="C1746" s="18"/>
    </row>
    <row r="1747" ht="12.75">
      <c r="C1747" s="18"/>
    </row>
    <row r="1748" ht="12.75">
      <c r="C1748" s="18"/>
    </row>
    <row r="1749" ht="12.75">
      <c r="C1749" s="18"/>
    </row>
    <row r="1750" ht="12.75">
      <c r="C1750" s="18"/>
    </row>
    <row r="1751" ht="12.75">
      <c r="C1751" s="18"/>
    </row>
    <row r="1752" ht="12.75">
      <c r="C1752" s="18"/>
    </row>
    <row r="1753" ht="12.75">
      <c r="C1753" s="18"/>
    </row>
    <row r="1754" ht="12.75">
      <c r="C1754" s="18"/>
    </row>
    <row r="1755" ht="12.75">
      <c r="C1755" s="18"/>
    </row>
    <row r="1756" ht="12.75">
      <c r="C1756" s="18"/>
    </row>
    <row r="1757" ht="12.75">
      <c r="C1757" s="18"/>
    </row>
    <row r="1758" ht="12.75">
      <c r="C1758" s="18"/>
    </row>
    <row r="1759" ht="12.75">
      <c r="C1759" s="18"/>
    </row>
    <row r="1760" ht="12.75">
      <c r="C1760" s="18"/>
    </row>
    <row r="1761" ht="12.75">
      <c r="C1761" s="18"/>
    </row>
    <row r="1762" ht="12.75">
      <c r="C1762" s="18"/>
    </row>
    <row r="1763" ht="12.75">
      <c r="C1763" s="18"/>
    </row>
    <row r="1764" ht="12.75">
      <c r="C1764" s="18"/>
    </row>
    <row r="1765" ht="12.75">
      <c r="C1765" s="18"/>
    </row>
    <row r="1766" ht="12.75">
      <c r="C1766" s="18"/>
    </row>
    <row r="1767" ht="12.75">
      <c r="C1767" s="18"/>
    </row>
    <row r="1768" ht="12.75">
      <c r="C1768" s="18"/>
    </row>
    <row r="1769" ht="12.75">
      <c r="C1769" s="18"/>
    </row>
    <row r="1770" ht="12.75">
      <c r="C1770" s="18"/>
    </row>
    <row r="1771" ht="12.75">
      <c r="C1771" s="18"/>
    </row>
    <row r="1772" ht="12.75">
      <c r="C1772" s="18"/>
    </row>
    <row r="1773" ht="12.75">
      <c r="C1773" s="18"/>
    </row>
    <row r="1774" ht="12.75">
      <c r="C1774" s="18"/>
    </row>
    <row r="1775" ht="12.75">
      <c r="C1775" s="18"/>
    </row>
    <row r="1776" ht="12.75">
      <c r="C1776" s="18"/>
    </row>
    <row r="1777" ht="12.75">
      <c r="C1777" s="18"/>
    </row>
    <row r="1778" ht="12.75">
      <c r="C1778" s="18"/>
    </row>
    <row r="1779" ht="12.75">
      <c r="C1779" s="18"/>
    </row>
    <row r="1780" ht="12.75">
      <c r="C1780" s="18"/>
    </row>
    <row r="1781" ht="12.75">
      <c r="C1781" s="18"/>
    </row>
    <row r="1782" ht="12.75">
      <c r="C1782" s="18"/>
    </row>
    <row r="1783" ht="12.75">
      <c r="C1783" s="18"/>
    </row>
    <row r="1784" ht="12.75">
      <c r="C1784" s="18"/>
    </row>
    <row r="1785" ht="12.75">
      <c r="C1785" s="18"/>
    </row>
    <row r="1786" ht="12.75">
      <c r="C1786" s="18"/>
    </row>
    <row r="1787" ht="12.75">
      <c r="C1787" s="18"/>
    </row>
    <row r="1788" ht="12.75">
      <c r="C1788" s="18"/>
    </row>
    <row r="1789" ht="12.75">
      <c r="C1789" s="18"/>
    </row>
    <row r="1790" ht="12.75">
      <c r="C1790" s="18"/>
    </row>
    <row r="1791" ht="12.75">
      <c r="C1791" s="18"/>
    </row>
    <row r="1792" ht="12.75">
      <c r="C1792" s="18"/>
    </row>
    <row r="1793" ht="12.75">
      <c r="C1793" s="18"/>
    </row>
    <row r="1794" ht="12.75">
      <c r="C1794" s="18"/>
    </row>
    <row r="1795" ht="12.75">
      <c r="C1795" s="18"/>
    </row>
    <row r="1796" ht="12.75">
      <c r="C1796" s="18"/>
    </row>
    <row r="1797" ht="12.75">
      <c r="C1797" s="18"/>
    </row>
    <row r="1798" ht="12.75">
      <c r="C1798" s="18"/>
    </row>
    <row r="1799" ht="12.75">
      <c r="C1799" s="18"/>
    </row>
    <row r="1800" ht="12.75">
      <c r="C1800" s="18"/>
    </row>
    <row r="1801" ht="12.75">
      <c r="C1801" s="18"/>
    </row>
    <row r="1802" ht="12.75">
      <c r="C1802" s="18"/>
    </row>
    <row r="1803" ht="12.75">
      <c r="C1803" s="18"/>
    </row>
    <row r="1804" ht="12.75">
      <c r="C1804" s="18"/>
    </row>
    <row r="1805" ht="12.75">
      <c r="C1805" s="18"/>
    </row>
    <row r="1806" ht="12.75">
      <c r="C1806" s="18"/>
    </row>
    <row r="1807" ht="12.75">
      <c r="C1807" s="18"/>
    </row>
    <row r="1808" ht="12.75">
      <c r="C1808" s="18"/>
    </row>
    <row r="1809" ht="12.75">
      <c r="C1809" s="18"/>
    </row>
    <row r="1810" ht="12.75">
      <c r="C1810" s="18"/>
    </row>
    <row r="1811" ht="12.75">
      <c r="C1811" s="18"/>
    </row>
    <row r="1812" ht="12.75">
      <c r="C1812" s="18"/>
    </row>
    <row r="1813" ht="12.75">
      <c r="C1813" s="18"/>
    </row>
    <row r="1814" ht="12.75">
      <c r="C1814" s="18"/>
    </row>
    <row r="1815" ht="12.75">
      <c r="C1815" s="18"/>
    </row>
    <row r="1816" ht="12.75">
      <c r="C1816" s="18"/>
    </row>
    <row r="1817" ht="12.75">
      <c r="C1817" s="18"/>
    </row>
    <row r="1818" ht="12.75">
      <c r="C1818" s="18"/>
    </row>
    <row r="1819" ht="12.75">
      <c r="C1819" s="18"/>
    </row>
    <row r="1820" ht="12.75">
      <c r="C1820" s="18"/>
    </row>
    <row r="1821" ht="12.75">
      <c r="C1821" s="18"/>
    </row>
    <row r="1822" ht="12.75">
      <c r="C1822" s="18"/>
    </row>
    <row r="1823" ht="12.75">
      <c r="C1823" s="18"/>
    </row>
    <row r="1824" ht="12.75">
      <c r="C1824" s="18"/>
    </row>
    <row r="1825" ht="12.75">
      <c r="C1825" s="18"/>
    </row>
    <row r="1826" ht="12.75">
      <c r="C1826" s="18"/>
    </row>
    <row r="1827" ht="12.75">
      <c r="C1827" s="18"/>
    </row>
    <row r="1828" ht="12.75">
      <c r="C1828" s="18"/>
    </row>
    <row r="1829" ht="12.75">
      <c r="C1829" s="18"/>
    </row>
    <row r="1830" ht="12.75">
      <c r="C1830" s="18"/>
    </row>
    <row r="1831" ht="12.75">
      <c r="C1831" s="18"/>
    </row>
    <row r="1832" ht="12.75">
      <c r="C1832" s="18"/>
    </row>
    <row r="1833" ht="12.75">
      <c r="C1833" s="18"/>
    </row>
    <row r="1834" ht="12.75">
      <c r="C1834" s="18"/>
    </row>
    <row r="1835" ht="12.75">
      <c r="C1835" s="18"/>
    </row>
    <row r="1836" ht="12.75">
      <c r="C1836" s="18"/>
    </row>
    <row r="1837" ht="12.75">
      <c r="C1837" s="18"/>
    </row>
    <row r="1838" ht="12.75">
      <c r="C1838" s="18"/>
    </row>
    <row r="1839" ht="12.75">
      <c r="C1839" s="18"/>
    </row>
    <row r="1840" ht="12.75">
      <c r="C1840" s="18"/>
    </row>
    <row r="1841" ht="12.75">
      <c r="C1841" s="18"/>
    </row>
    <row r="1842" ht="12.75">
      <c r="C1842" s="18"/>
    </row>
    <row r="1843" ht="12.75">
      <c r="C1843" s="18"/>
    </row>
    <row r="1844" ht="12.75">
      <c r="C1844" s="18"/>
    </row>
    <row r="1845" ht="12.75">
      <c r="C1845" s="18"/>
    </row>
    <row r="1846" ht="12.75">
      <c r="C1846" s="18"/>
    </row>
    <row r="1847" ht="12.75">
      <c r="C1847" s="18"/>
    </row>
    <row r="1848" ht="12.75">
      <c r="C1848" s="18"/>
    </row>
    <row r="1849" ht="12.75">
      <c r="C1849" s="18"/>
    </row>
    <row r="1850" ht="12.75">
      <c r="C1850" s="18"/>
    </row>
    <row r="1851" ht="12.75">
      <c r="C1851" s="18"/>
    </row>
    <row r="1852" ht="12.75">
      <c r="C1852" s="18"/>
    </row>
    <row r="1853" ht="12.75">
      <c r="C1853" s="18"/>
    </row>
    <row r="1854" ht="12.75">
      <c r="C1854" s="18"/>
    </row>
    <row r="1855" ht="12.75">
      <c r="C1855" s="18"/>
    </row>
    <row r="1856" ht="12.75">
      <c r="C1856" s="18"/>
    </row>
    <row r="1857" ht="12.75">
      <c r="C1857" s="18"/>
    </row>
    <row r="1858" ht="12.75">
      <c r="C1858" s="18"/>
    </row>
    <row r="1859" ht="12.75">
      <c r="C1859" s="18"/>
    </row>
    <row r="1860" ht="12.75">
      <c r="C1860" s="18"/>
    </row>
    <row r="1861" ht="12.75">
      <c r="C1861" s="18"/>
    </row>
    <row r="1862" ht="12.75">
      <c r="C1862" s="18"/>
    </row>
    <row r="1863" ht="12.75">
      <c r="C1863" s="18"/>
    </row>
    <row r="1864" ht="12.75">
      <c r="C1864" s="18"/>
    </row>
    <row r="1865" ht="12.75">
      <c r="C1865" s="18"/>
    </row>
    <row r="1866" ht="12.75">
      <c r="C1866" s="18"/>
    </row>
    <row r="1867" ht="12.75">
      <c r="C1867" s="18"/>
    </row>
    <row r="1868" ht="12.75">
      <c r="C1868" s="18"/>
    </row>
    <row r="1869" ht="12.75">
      <c r="C1869" s="18"/>
    </row>
    <row r="1870" ht="12.75">
      <c r="C1870" s="18"/>
    </row>
    <row r="1871" ht="12.75">
      <c r="C1871" s="18"/>
    </row>
    <row r="1872" ht="12.75">
      <c r="C1872" s="18"/>
    </row>
    <row r="1873" ht="12.75">
      <c r="C1873" s="18"/>
    </row>
    <row r="1874" ht="12.75">
      <c r="C1874" s="18"/>
    </row>
    <row r="1875" ht="12.75">
      <c r="C1875" s="18"/>
    </row>
    <row r="1876" ht="12.75">
      <c r="C1876" s="18"/>
    </row>
    <row r="1877" ht="12.75">
      <c r="C1877" s="18"/>
    </row>
    <row r="1878" ht="12.75">
      <c r="C1878" s="18"/>
    </row>
    <row r="1879" ht="12.75">
      <c r="C1879" s="18"/>
    </row>
    <row r="1880" ht="12.75">
      <c r="C1880" s="18"/>
    </row>
    <row r="1881" ht="12.75">
      <c r="C1881" s="18"/>
    </row>
    <row r="1882" ht="12.75">
      <c r="C1882" s="18"/>
    </row>
    <row r="1883" ht="12.75">
      <c r="C1883" s="18"/>
    </row>
    <row r="1884" ht="12.75">
      <c r="C1884" s="18"/>
    </row>
    <row r="1885" ht="12.75">
      <c r="C1885" s="18"/>
    </row>
    <row r="1886" ht="12.75">
      <c r="C1886" s="18"/>
    </row>
    <row r="1887" ht="12.75">
      <c r="C1887" s="18"/>
    </row>
    <row r="1888" ht="12.75">
      <c r="C1888" s="18"/>
    </row>
    <row r="1889" ht="12.75">
      <c r="C1889" s="18"/>
    </row>
    <row r="1890" ht="12.75">
      <c r="C1890" s="18"/>
    </row>
    <row r="1891" ht="12.75">
      <c r="C1891" s="18"/>
    </row>
    <row r="1892" ht="12.75">
      <c r="C1892" s="18"/>
    </row>
    <row r="1893" ht="12.75">
      <c r="C1893" s="18"/>
    </row>
    <row r="1894" ht="12.75">
      <c r="C1894" s="18"/>
    </row>
    <row r="1895" ht="12.75">
      <c r="C1895" s="18"/>
    </row>
    <row r="1896" ht="12.75">
      <c r="C1896" s="18"/>
    </row>
    <row r="1897" ht="12.75">
      <c r="C1897" s="18"/>
    </row>
    <row r="1898" ht="12.75">
      <c r="C1898" s="18"/>
    </row>
    <row r="1899" ht="12.75">
      <c r="C1899" s="18"/>
    </row>
    <row r="1900" ht="12.75">
      <c r="C1900" s="18"/>
    </row>
    <row r="1901" ht="12.75">
      <c r="C1901" s="18"/>
    </row>
    <row r="1902" ht="12.75">
      <c r="C1902" s="18"/>
    </row>
    <row r="1903" ht="12.75">
      <c r="C1903" s="18"/>
    </row>
    <row r="1904" ht="12.75">
      <c r="C1904" s="18"/>
    </row>
    <row r="1905" ht="12.75">
      <c r="C1905" s="18"/>
    </row>
    <row r="1906" ht="12.75">
      <c r="C1906" s="18"/>
    </row>
    <row r="1907" ht="12.75">
      <c r="C1907" s="18"/>
    </row>
    <row r="1908" ht="12.75">
      <c r="C1908" s="18"/>
    </row>
    <row r="1909" ht="12.75">
      <c r="C1909" s="18"/>
    </row>
    <row r="1910" ht="12.75">
      <c r="C1910" s="18"/>
    </row>
    <row r="1911" ht="12.75">
      <c r="C1911" s="18"/>
    </row>
    <row r="1912" ht="12.75">
      <c r="C1912" s="18"/>
    </row>
    <row r="1913" ht="12.75">
      <c r="C1913" s="18"/>
    </row>
    <row r="1914" ht="12.75">
      <c r="C1914" s="18"/>
    </row>
    <row r="1915" ht="12.75">
      <c r="C1915" s="18"/>
    </row>
    <row r="1916" ht="12.75">
      <c r="C1916" s="18"/>
    </row>
    <row r="1917" ht="12.75">
      <c r="C1917" s="18"/>
    </row>
    <row r="1918" ht="12.75">
      <c r="C1918" s="18"/>
    </row>
    <row r="1919" ht="12.75">
      <c r="C1919" s="18"/>
    </row>
    <row r="1920" ht="12.75">
      <c r="C1920" s="18"/>
    </row>
    <row r="1921" ht="12.75">
      <c r="C1921" s="18"/>
    </row>
    <row r="1922" ht="12.75">
      <c r="C1922" s="18"/>
    </row>
    <row r="1923" ht="12.75">
      <c r="C1923" s="18"/>
    </row>
    <row r="1924" ht="12.75">
      <c r="C1924" s="18"/>
    </row>
    <row r="1925" ht="12.75">
      <c r="C1925" s="18"/>
    </row>
    <row r="1926" ht="12.75">
      <c r="C1926" s="18"/>
    </row>
    <row r="1927" ht="12.75">
      <c r="C1927" s="18"/>
    </row>
    <row r="1928" ht="12.75">
      <c r="C1928" s="18"/>
    </row>
    <row r="1929" ht="12.75">
      <c r="C1929" s="18"/>
    </row>
    <row r="1930" ht="12.75">
      <c r="C1930" s="18"/>
    </row>
    <row r="1931" ht="12.75">
      <c r="C1931" s="18"/>
    </row>
    <row r="1932" ht="12.75">
      <c r="C1932" s="18"/>
    </row>
    <row r="1933" ht="12.75">
      <c r="C1933" s="18"/>
    </row>
    <row r="1934" ht="12.75">
      <c r="C1934" s="18"/>
    </row>
    <row r="1935" ht="12.75">
      <c r="C1935" s="18"/>
    </row>
    <row r="1936" ht="12.75">
      <c r="C1936" s="18"/>
    </row>
    <row r="1937" ht="12.75">
      <c r="C1937" s="18"/>
    </row>
    <row r="1938" ht="12.75">
      <c r="C1938" s="18"/>
    </row>
    <row r="1939" ht="12.75">
      <c r="C1939" s="18"/>
    </row>
    <row r="1940" ht="12.75">
      <c r="C1940" s="18"/>
    </row>
    <row r="1941" ht="12.75">
      <c r="C1941" s="18"/>
    </row>
    <row r="1942" ht="12.75">
      <c r="C1942" s="18"/>
    </row>
    <row r="1943" ht="12.75">
      <c r="C1943" s="18"/>
    </row>
    <row r="1944" ht="12.75">
      <c r="C1944" s="18"/>
    </row>
    <row r="1945" ht="12.75">
      <c r="C1945" s="18"/>
    </row>
    <row r="1946" ht="12.75">
      <c r="C1946" s="18"/>
    </row>
    <row r="1947" ht="12.75">
      <c r="C1947" s="18"/>
    </row>
    <row r="1948" ht="12.75">
      <c r="C1948" s="18"/>
    </row>
    <row r="1949" ht="12.75">
      <c r="C1949" s="18"/>
    </row>
    <row r="1950" ht="12.75">
      <c r="C1950" s="18"/>
    </row>
    <row r="1951" ht="12.75">
      <c r="C1951" s="18"/>
    </row>
    <row r="1952" ht="12.75">
      <c r="C1952" s="18"/>
    </row>
    <row r="1953" ht="12.75">
      <c r="C1953" s="18"/>
    </row>
    <row r="1954" ht="12.75">
      <c r="C1954" s="18"/>
    </row>
    <row r="1955" ht="12.75">
      <c r="C1955" s="18"/>
    </row>
    <row r="1956" ht="12.75">
      <c r="C1956" s="18"/>
    </row>
    <row r="1957" ht="12.75">
      <c r="C1957" s="18"/>
    </row>
    <row r="1958" ht="12.75">
      <c r="C1958" s="18"/>
    </row>
    <row r="1959" ht="12.75">
      <c r="C1959" s="18"/>
    </row>
    <row r="1960" ht="12.75">
      <c r="C1960" s="18"/>
    </row>
    <row r="1961" ht="12.75">
      <c r="C1961" s="18"/>
    </row>
    <row r="1962" ht="12.75">
      <c r="C1962" s="18"/>
    </row>
    <row r="1963" ht="12.75">
      <c r="C1963" s="18"/>
    </row>
    <row r="1964" ht="12.75">
      <c r="C1964" s="18"/>
    </row>
    <row r="1965" ht="12.75">
      <c r="C1965" s="18"/>
    </row>
    <row r="1966" ht="12.75">
      <c r="C1966" s="18"/>
    </row>
    <row r="1967" ht="12.75">
      <c r="C1967" s="18"/>
    </row>
    <row r="1968" ht="12.75">
      <c r="C1968" s="18"/>
    </row>
    <row r="1969" ht="12.75">
      <c r="C1969" s="18"/>
    </row>
    <row r="1970" ht="12.75">
      <c r="C1970" s="18"/>
    </row>
    <row r="1971" ht="12.75">
      <c r="C1971" s="18"/>
    </row>
    <row r="1972" ht="12.75">
      <c r="C1972" s="18"/>
    </row>
    <row r="1973" ht="12.75">
      <c r="C1973" s="18"/>
    </row>
    <row r="1974" ht="12.75">
      <c r="C1974" s="18"/>
    </row>
    <row r="1975" ht="12.75">
      <c r="C1975" s="18"/>
    </row>
    <row r="1976" ht="12.75">
      <c r="C1976" s="18"/>
    </row>
    <row r="1977" ht="12.75">
      <c r="C1977" s="18"/>
    </row>
    <row r="1978" ht="12.75">
      <c r="C1978" s="18"/>
    </row>
    <row r="1979" ht="12.75">
      <c r="C1979" s="18"/>
    </row>
    <row r="1980" ht="12.75">
      <c r="C1980" s="18"/>
    </row>
    <row r="1981" ht="12.75">
      <c r="C1981" s="18"/>
    </row>
    <row r="1982" ht="12.75">
      <c r="C1982" s="18"/>
    </row>
    <row r="1983" ht="12.75">
      <c r="C1983" s="18"/>
    </row>
    <row r="1984" ht="12.75">
      <c r="C1984" s="18"/>
    </row>
    <row r="1985" ht="12.75">
      <c r="C1985" s="18"/>
    </row>
    <row r="1986" ht="12.75">
      <c r="C1986" s="18"/>
    </row>
    <row r="1987" ht="12.75">
      <c r="C1987" s="18"/>
    </row>
    <row r="1988" ht="12.75">
      <c r="C1988" s="18"/>
    </row>
    <row r="1989" ht="12.75">
      <c r="C1989" s="18"/>
    </row>
    <row r="1990" ht="12.75">
      <c r="C1990" s="18"/>
    </row>
    <row r="1991" ht="12.75">
      <c r="C1991" s="18"/>
    </row>
    <row r="1992" ht="12.75">
      <c r="C1992" s="18"/>
    </row>
    <row r="1993" ht="12.75">
      <c r="C1993" s="18"/>
    </row>
    <row r="1994" ht="12.75">
      <c r="C1994" s="18"/>
    </row>
    <row r="1995" ht="12.75">
      <c r="C1995" s="18"/>
    </row>
    <row r="1996" ht="12.75">
      <c r="C1996" s="18"/>
    </row>
    <row r="1997" ht="12.75">
      <c r="C1997" s="18"/>
    </row>
    <row r="1998" ht="12.75">
      <c r="C1998" s="18"/>
    </row>
    <row r="1999" ht="12.75">
      <c r="C1999" s="18"/>
    </row>
    <row r="2000" ht="12.75">
      <c r="C2000" s="18"/>
    </row>
    <row r="2001" ht="12.75">
      <c r="C2001" s="18"/>
    </row>
    <row r="2002" ht="12.75">
      <c r="C2002" s="18"/>
    </row>
    <row r="2003" ht="12.75">
      <c r="C2003" s="18"/>
    </row>
    <row r="2004" ht="12.75">
      <c r="C2004" s="18"/>
    </row>
    <row r="2005" ht="12.75">
      <c r="C2005" s="18"/>
    </row>
    <row r="2006" ht="12.75">
      <c r="C2006" s="18"/>
    </row>
    <row r="2007" ht="12.75">
      <c r="C2007" s="18"/>
    </row>
    <row r="2008" ht="12.75">
      <c r="C2008" s="18"/>
    </row>
    <row r="2009" ht="12.75">
      <c r="C2009" s="18"/>
    </row>
    <row r="2010" ht="12.75">
      <c r="C2010" s="18"/>
    </row>
    <row r="2011" ht="12.75">
      <c r="C2011" s="18"/>
    </row>
    <row r="2012" ht="12.75">
      <c r="C2012" s="18"/>
    </row>
    <row r="2013" ht="12.75">
      <c r="C2013" s="18"/>
    </row>
    <row r="2014" ht="12.75">
      <c r="C2014" s="18"/>
    </row>
    <row r="2015" ht="12.75">
      <c r="C2015" s="18"/>
    </row>
    <row r="2016" ht="12.75">
      <c r="C2016" s="18"/>
    </row>
    <row r="2017" ht="12.75">
      <c r="C2017" s="18"/>
    </row>
    <row r="2018" ht="12.75">
      <c r="C2018" s="18"/>
    </row>
    <row r="2019" ht="12.75">
      <c r="C2019" s="18"/>
    </row>
    <row r="2020" ht="12.75">
      <c r="C2020" s="18"/>
    </row>
    <row r="2021" ht="12.75">
      <c r="C2021" s="18"/>
    </row>
    <row r="2022" ht="12.75">
      <c r="C2022" s="18"/>
    </row>
    <row r="2023" ht="12.75">
      <c r="C2023" s="18"/>
    </row>
    <row r="2024" ht="12.75">
      <c r="C2024" s="18"/>
    </row>
    <row r="2025" ht="12.75">
      <c r="C2025" s="18"/>
    </row>
    <row r="2026" ht="12.75">
      <c r="C2026" s="18"/>
    </row>
    <row r="2027" ht="12.75">
      <c r="C2027" s="18"/>
    </row>
    <row r="2028" ht="12.75">
      <c r="C2028" s="18"/>
    </row>
    <row r="2029" ht="12.75">
      <c r="C2029" s="18"/>
    </row>
    <row r="2030" ht="12.75">
      <c r="C2030" s="18"/>
    </row>
    <row r="2031" ht="12.75">
      <c r="C2031" s="18"/>
    </row>
    <row r="2032" ht="12.75">
      <c r="C2032" s="18"/>
    </row>
    <row r="2033" ht="12.75">
      <c r="C2033" s="18"/>
    </row>
    <row r="2034" ht="12.75">
      <c r="C2034" s="18"/>
    </row>
    <row r="2035" ht="12.75">
      <c r="C2035" s="18"/>
    </row>
    <row r="2036" ht="12.75">
      <c r="C2036" s="18"/>
    </row>
    <row r="2037" ht="12.75">
      <c r="C2037" s="18"/>
    </row>
    <row r="2038" ht="12.75">
      <c r="C2038" s="18"/>
    </row>
    <row r="2039" ht="12.75">
      <c r="C2039" s="18"/>
    </row>
    <row r="2040" ht="12.75">
      <c r="C2040" s="18"/>
    </row>
    <row r="2041" ht="12.75">
      <c r="C2041" s="18"/>
    </row>
    <row r="2042" ht="12.75">
      <c r="C2042" s="18"/>
    </row>
    <row r="2043" ht="12.75">
      <c r="C2043" s="18"/>
    </row>
    <row r="2044" ht="12.75">
      <c r="C2044" s="18"/>
    </row>
    <row r="2045" ht="12.75">
      <c r="C2045" s="18"/>
    </row>
    <row r="2046" ht="12.75">
      <c r="C2046" s="18"/>
    </row>
    <row r="2047" ht="12.75">
      <c r="C2047" s="18"/>
    </row>
    <row r="2048" ht="12.75">
      <c r="C2048" s="18"/>
    </row>
    <row r="2049" ht="12.75">
      <c r="C2049" s="18"/>
    </row>
    <row r="2050" ht="12.75">
      <c r="C2050" s="18"/>
    </row>
    <row r="2051" ht="12.75">
      <c r="C2051" s="18"/>
    </row>
    <row r="2052" ht="12.75">
      <c r="C2052" s="18"/>
    </row>
    <row r="2053" ht="12.75">
      <c r="C2053" s="18"/>
    </row>
    <row r="2054" ht="12.75">
      <c r="C2054" s="18"/>
    </row>
    <row r="2055" ht="12.75">
      <c r="C2055" s="18"/>
    </row>
    <row r="2056" ht="12.75">
      <c r="C2056" s="18"/>
    </row>
    <row r="2057" ht="12.75">
      <c r="C2057" s="18"/>
    </row>
    <row r="2058" ht="12.75">
      <c r="C2058" s="18"/>
    </row>
    <row r="2059" ht="12.75">
      <c r="C2059" s="18"/>
    </row>
    <row r="2060" ht="12.75">
      <c r="C2060" s="18"/>
    </row>
    <row r="2061" ht="12.75">
      <c r="C2061" s="18"/>
    </row>
    <row r="2062" ht="12.75">
      <c r="C2062" s="18"/>
    </row>
    <row r="2063" ht="12.75">
      <c r="C2063" s="18"/>
    </row>
    <row r="2064" ht="12.75">
      <c r="C2064" s="18"/>
    </row>
    <row r="2065" ht="12.75">
      <c r="C2065" s="18"/>
    </row>
    <row r="2066" ht="12.75">
      <c r="C2066" s="18"/>
    </row>
    <row r="2067" ht="12.75">
      <c r="C2067" s="18"/>
    </row>
    <row r="2068" ht="12.75">
      <c r="C2068" s="18"/>
    </row>
    <row r="2069" ht="12.75">
      <c r="C2069" s="18"/>
    </row>
    <row r="2070" ht="12.75">
      <c r="C2070" s="18"/>
    </row>
    <row r="2071" ht="12.75">
      <c r="C2071" s="18"/>
    </row>
    <row r="2072" ht="12.75">
      <c r="C2072" s="18"/>
    </row>
    <row r="2073" ht="12.75">
      <c r="C2073" s="18"/>
    </row>
    <row r="2074" ht="12.75">
      <c r="C2074" s="18"/>
    </row>
    <row r="2075" ht="12.75">
      <c r="C2075" s="18"/>
    </row>
    <row r="2076" ht="12.75">
      <c r="C2076" s="18"/>
    </row>
    <row r="2077" ht="12.75">
      <c r="C2077" s="18"/>
    </row>
    <row r="2078" ht="12.75">
      <c r="C2078" s="18"/>
    </row>
    <row r="2079" ht="12.75">
      <c r="C2079" s="18"/>
    </row>
    <row r="2080" ht="12.75">
      <c r="C2080" s="18"/>
    </row>
    <row r="2081" ht="12.75">
      <c r="C2081" s="18"/>
    </row>
    <row r="2082" ht="12.75">
      <c r="C2082" s="18"/>
    </row>
    <row r="2083" ht="12.75">
      <c r="C2083" s="18"/>
    </row>
    <row r="2084" ht="12.75">
      <c r="C2084" s="18"/>
    </row>
    <row r="2085" ht="12.75">
      <c r="C2085" s="18"/>
    </row>
    <row r="2086" ht="12.75">
      <c r="C2086" s="18"/>
    </row>
    <row r="2087" ht="12.75">
      <c r="C2087" s="18"/>
    </row>
    <row r="2088" ht="12.75">
      <c r="C2088" s="18"/>
    </row>
    <row r="2089" ht="12.75">
      <c r="C2089" s="18"/>
    </row>
    <row r="2090" ht="12.75">
      <c r="C2090" s="18"/>
    </row>
    <row r="2091" ht="12.75">
      <c r="C2091" s="18"/>
    </row>
    <row r="2092" ht="12.75">
      <c r="C2092" s="18"/>
    </row>
    <row r="2093" ht="12.75">
      <c r="C2093" s="18"/>
    </row>
    <row r="2094" ht="12.75">
      <c r="C2094" s="18"/>
    </row>
    <row r="2095" ht="12.75">
      <c r="C2095" s="18"/>
    </row>
    <row r="2096" ht="12.75">
      <c r="C2096" s="18"/>
    </row>
    <row r="2097" ht="12.75">
      <c r="C2097" s="18"/>
    </row>
    <row r="2098" ht="12.75">
      <c r="C2098" s="18"/>
    </row>
    <row r="2099" ht="12.75">
      <c r="C2099" s="18"/>
    </row>
    <row r="2100" ht="12.75">
      <c r="C2100" s="18"/>
    </row>
    <row r="2101" ht="12.75">
      <c r="C2101" s="18"/>
    </row>
    <row r="2102" ht="12.75">
      <c r="C2102" s="18"/>
    </row>
    <row r="2103" ht="12.75">
      <c r="C2103" s="18"/>
    </row>
    <row r="2104" ht="12.75">
      <c r="C2104" s="18"/>
    </row>
    <row r="2105" ht="12.75">
      <c r="C2105" s="18"/>
    </row>
    <row r="2106" ht="12.75">
      <c r="C2106" s="18"/>
    </row>
    <row r="2107" ht="12.75">
      <c r="C2107" s="18"/>
    </row>
    <row r="2108" ht="12.75">
      <c r="C2108" s="18"/>
    </row>
    <row r="2109" ht="12.75">
      <c r="C2109" s="18"/>
    </row>
    <row r="2110" ht="12.75">
      <c r="C2110" s="18"/>
    </row>
    <row r="2111" ht="12.75">
      <c r="C2111" s="18"/>
    </row>
    <row r="2112" ht="12.75">
      <c r="C2112" s="18"/>
    </row>
    <row r="2113" ht="12.75">
      <c r="C2113" s="18"/>
    </row>
    <row r="2114" ht="12.75">
      <c r="C2114" s="18"/>
    </row>
    <row r="2115" ht="12.75">
      <c r="C2115" s="18"/>
    </row>
    <row r="2116" ht="12.75">
      <c r="C2116" s="18"/>
    </row>
    <row r="2117" ht="12.75">
      <c r="C2117" s="18"/>
    </row>
    <row r="2118" ht="12.75">
      <c r="C2118" s="18"/>
    </row>
    <row r="2119" ht="12.75">
      <c r="C2119" s="18"/>
    </row>
    <row r="2120" ht="12.75">
      <c r="C2120" s="18"/>
    </row>
    <row r="2121" ht="12.75">
      <c r="C2121" s="18"/>
    </row>
    <row r="2122" ht="12.75">
      <c r="C2122" s="18"/>
    </row>
    <row r="2123" ht="12.75">
      <c r="C2123" s="18"/>
    </row>
    <row r="2124" ht="12.75">
      <c r="C2124" s="18"/>
    </row>
    <row r="2125" ht="12.75">
      <c r="C2125" s="18"/>
    </row>
    <row r="2126" ht="12.75">
      <c r="C2126" s="18"/>
    </row>
    <row r="2127" ht="12.75">
      <c r="C2127" s="18"/>
    </row>
    <row r="2128" ht="12.75">
      <c r="C2128" s="18"/>
    </row>
    <row r="2129" ht="12.75">
      <c r="C2129" s="18"/>
    </row>
    <row r="2130" ht="12.75">
      <c r="C2130" s="18"/>
    </row>
    <row r="2131" ht="12.75">
      <c r="C2131" s="18"/>
    </row>
    <row r="2132" ht="12.75">
      <c r="C2132" s="18"/>
    </row>
    <row r="2133" ht="12.75">
      <c r="C2133" s="18"/>
    </row>
    <row r="2134" ht="12.75">
      <c r="C2134" s="18"/>
    </row>
    <row r="2135" ht="12.75">
      <c r="C2135" s="18"/>
    </row>
    <row r="2136" ht="12.75">
      <c r="C2136" s="18"/>
    </row>
    <row r="2137" ht="12.75">
      <c r="C2137" s="18"/>
    </row>
    <row r="2138" ht="12.75">
      <c r="C2138" s="18"/>
    </row>
    <row r="2139" ht="12.75">
      <c r="C2139" s="18"/>
    </row>
    <row r="2140" ht="12.75">
      <c r="C2140" s="18"/>
    </row>
    <row r="2141" ht="12.75">
      <c r="C2141" s="18"/>
    </row>
    <row r="2142" ht="12.75">
      <c r="C2142" s="18"/>
    </row>
    <row r="2143" ht="12.75">
      <c r="C2143" s="18"/>
    </row>
    <row r="2144" ht="12.75">
      <c r="C2144" s="18"/>
    </row>
    <row r="2145" ht="12.75">
      <c r="C2145" s="18"/>
    </row>
    <row r="2146" ht="12.75">
      <c r="C2146" s="18"/>
    </row>
    <row r="2147" ht="12.75">
      <c r="C2147" s="18"/>
    </row>
    <row r="2148" ht="12.75">
      <c r="C2148" s="18"/>
    </row>
    <row r="2149" ht="12.75">
      <c r="C2149" s="18"/>
    </row>
    <row r="2150" ht="12.75">
      <c r="C2150" s="18"/>
    </row>
    <row r="2151" ht="12.75">
      <c r="C2151" s="18"/>
    </row>
    <row r="2152" ht="12.75">
      <c r="C2152" s="18"/>
    </row>
    <row r="2153" ht="12.75">
      <c r="C2153" s="18"/>
    </row>
    <row r="2154" ht="12.75">
      <c r="C2154" s="18"/>
    </row>
    <row r="2155" ht="12.75">
      <c r="C2155" s="18"/>
    </row>
    <row r="2156" ht="12.75">
      <c r="C2156" s="18"/>
    </row>
    <row r="2157" ht="12.75">
      <c r="C2157" s="18"/>
    </row>
    <row r="2158" ht="12.75">
      <c r="C2158" s="18"/>
    </row>
    <row r="2159" ht="12.75">
      <c r="C2159" s="18"/>
    </row>
    <row r="2160" ht="12.75">
      <c r="C2160" s="18"/>
    </row>
    <row r="2161" ht="12.75">
      <c r="C2161" s="18"/>
    </row>
    <row r="2162" ht="12.75">
      <c r="C2162" s="18"/>
    </row>
    <row r="2163" ht="12.75">
      <c r="C2163" s="18"/>
    </row>
    <row r="2164" ht="12.75">
      <c r="C2164" s="18"/>
    </row>
    <row r="2165" ht="12.75">
      <c r="C2165" s="18"/>
    </row>
    <row r="2166" ht="12.75">
      <c r="C2166" s="18"/>
    </row>
    <row r="2167" ht="12.75">
      <c r="C2167" s="18"/>
    </row>
    <row r="2168" ht="12.75">
      <c r="C2168" s="18"/>
    </row>
    <row r="2169" ht="12.75">
      <c r="C2169" s="18"/>
    </row>
    <row r="2170" ht="12.75">
      <c r="C2170" s="18"/>
    </row>
    <row r="2171" ht="12.75">
      <c r="C2171" s="18"/>
    </row>
    <row r="2172" ht="12.75">
      <c r="C2172" s="18"/>
    </row>
    <row r="2173" ht="12.75">
      <c r="C2173" s="18"/>
    </row>
    <row r="2174" ht="12.75">
      <c r="C2174" s="18"/>
    </row>
    <row r="2175" ht="12.75">
      <c r="C2175" s="18"/>
    </row>
    <row r="2176" ht="12.75">
      <c r="C2176" s="18"/>
    </row>
    <row r="2177" ht="12.75">
      <c r="C2177" s="18"/>
    </row>
    <row r="2178" ht="12.75">
      <c r="C2178" s="18"/>
    </row>
    <row r="2179" ht="12.75">
      <c r="C2179" s="18"/>
    </row>
    <row r="2180" ht="12.75">
      <c r="C2180" s="18"/>
    </row>
    <row r="2181" ht="12.75">
      <c r="C2181" s="18"/>
    </row>
    <row r="2182" ht="12.75">
      <c r="C2182" s="18"/>
    </row>
    <row r="2183" ht="12.75">
      <c r="C2183" s="18"/>
    </row>
    <row r="2184" ht="12.75">
      <c r="C2184" s="18"/>
    </row>
    <row r="2185" ht="12.75">
      <c r="C2185" s="18"/>
    </row>
    <row r="2186" ht="12.75">
      <c r="C2186" s="18"/>
    </row>
    <row r="2187" ht="12.75">
      <c r="C2187" s="18"/>
    </row>
    <row r="2188" ht="12.75">
      <c r="C2188" s="18"/>
    </row>
    <row r="2189" ht="12.75">
      <c r="C2189" s="18"/>
    </row>
    <row r="2190" ht="12.75">
      <c r="C2190" s="18"/>
    </row>
    <row r="2191" ht="12.75">
      <c r="C2191" s="18"/>
    </row>
    <row r="2192" ht="12.75">
      <c r="C2192" s="18"/>
    </row>
    <row r="2193" ht="12.75">
      <c r="C2193" s="18"/>
    </row>
    <row r="2194" ht="12.75">
      <c r="C2194" s="18"/>
    </row>
    <row r="2195" ht="12.75">
      <c r="C2195" s="18"/>
    </row>
    <row r="2196" ht="12.75">
      <c r="C2196" s="18"/>
    </row>
    <row r="2197" ht="12.75">
      <c r="C2197" s="18"/>
    </row>
    <row r="2198" ht="12.75">
      <c r="C2198" s="18"/>
    </row>
    <row r="2199" ht="12.75">
      <c r="C2199" s="18"/>
    </row>
    <row r="2200" ht="12.75">
      <c r="C2200" s="18"/>
    </row>
    <row r="2201" ht="12.75">
      <c r="C2201" s="18"/>
    </row>
    <row r="2202" ht="12.75">
      <c r="C2202" s="18"/>
    </row>
    <row r="2203" ht="12.75">
      <c r="C2203" s="18"/>
    </row>
    <row r="2204" ht="12.75">
      <c r="C2204" s="18"/>
    </row>
    <row r="2205" ht="12.75">
      <c r="C2205" s="18"/>
    </row>
    <row r="2206" ht="12.75">
      <c r="C2206" s="18"/>
    </row>
    <row r="2207" ht="12.75">
      <c r="C2207" s="18"/>
    </row>
    <row r="2208" ht="12.75">
      <c r="C2208" s="18"/>
    </row>
    <row r="2209" ht="12.75">
      <c r="C2209" s="18"/>
    </row>
    <row r="2210" ht="12.75">
      <c r="C2210" s="18"/>
    </row>
    <row r="2211" ht="12.75">
      <c r="C2211" s="18"/>
    </row>
    <row r="2212" ht="12.75">
      <c r="C2212" s="18"/>
    </row>
    <row r="2213" ht="12.75">
      <c r="C2213" s="18"/>
    </row>
    <row r="2214" ht="12.75">
      <c r="C2214" s="18"/>
    </row>
    <row r="2215" ht="12.75">
      <c r="C2215" s="18"/>
    </row>
    <row r="2216" ht="12.75">
      <c r="C2216" s="18"/>
    </row>
    <row r="2217" ht="12.75">
      <c r="C2217" s="18"/>
    </row>
    <row r="2218" ht="12.75">
      <c r="C2218" s="18"/>
    </row>
    <row r="2219" ht="12.75">
      <c r="C2219" s="18"/>
    </row>
    <row r="2220" ht="12.75">
      <c r="C2220" s="18"/>
    </row>
    <row r="2221" ht="12.75">
      <c r="C2221" s="18"/>
    </row>
    <row r="2222" ht="12.75">
      <c r="C2222" s="18"/>
    </row>
    <row r="2223" ht="12.75">
      <c r="C2223" s="18"/>
    </row>
    <row r="2224" ht="12.75">
      <c r="C2224" s="18"/>
    </row>
    <row r="2225" ht="12.75">
      <c r="C2225" s="18"/>
    </row>
    <row r="2226" ht="12.75">
      <c r="C2226" s="18"/>
    </row>
    <row r="2227" ht="12.75">
      <c r="C2227" s="18"/>
    </row>
    <row r="2228" ht="12.75">
      <c r="C2228" s="18"/>
    </row>
    <row r="2229" ht="12.75">
      <c r="C2229" s="18"/>
    </row>
    <row r="2230" ht="12.75">
      <c r="C2230" s="18"/>
    </row>
    <row r="2231" ht="12.75">
      <c r="C2231" s="18"/>
    </row>
    <row r="2232" ht="12.75">
      <c r="C2232" s="18"/>
    </row>
    <row r="2233" ht="12.75">
      <c r="C2233" s="18"/>
    </row>
    <row r="2234" ht="12.75">
      <c r="C2234" s="18"/>
    </row>
    <row r="2235" ht="12.75">
      <c r="C2235" s="18"/>
    </row>
    <row r="2236" ht="12.75">
      <c r="C2236" s="18"/>
    </row>
    <row r="2237" ht="12.75">
      <c r="C2237" s="18"/>
    </row>
    <row r="2238" ht="12.75">
      <c r="C2238" s="18"/>
    </row>
    <row r="2239" ht="12.75">
      <c r="C2239" s="18"/>
    </row>
    <row r="2240" ht="12.75">
      <c r="C2240" s="18"/>
    </row>
    <row r="2241" ht="12.75">
      <c r="C2241" s="18"/>
    </row>
    <row r="2242" ht="12.75">
      <c r="C2242" s="18"/>
    </row>
    <row r="2243" ht="12.75">
      <c r="C2243" s="18"/>
    </row>
    <row r="2244" ht="12.75">
      <c r="C2244" s="18"/>
    </row>
    <row r="2245" ht="12.75">
      <c r="C2245" s="18"/>
    </row>
    <row r="2246" ht="12.75">
      <c r="C2246" s="18"/>
    </row>
    <row r="2247" ht="12.75">
      <c r="C2247" s="18"/>
    </row>
    <row r="2248" ht="12.75">
      <c r="C2248" s="18"/>
    </row>
    <row r="2249" ht="12.75">
      <c r="C2249" s="18"/>
    </row>
    <row r="2250" ht="12.75">
      <c r="C2250" s="18"/>
    </row>
    <row r="2251" ht="12.75">
      <c r="C2251" s="18"/>
    </row>
    <row r="2252" ht="12.75">
      <c r="C2252" s="18"/>
    </row>
    <row r="2253" ht="12.75">
      <c r="C2253" s="18"/>
    </row>
    <row r="2254" ht="12.75">
      <c r="C2254" s="18"/>
    </row>
    <row r="2255" ht="12.75">
      <c r="C2255" s="18"/>
    </row>
    <row r="2256" ht="12.75">
      <c r="C2256" s="18"/>
    </row>
    <row r="2257" ht="12.75">
      <c r="C2257" s="18"/>
    </row>
    <row r="2258" ht="12.75">
      <c r="C2258" s="18"/>
    </row>
    <row r="2259" ht="12.75">
      <c r="C2259" s="18"/>
    </row>
    <row r="2260" ht="12.75">
      <c r="C2260" s="18"/>
    </row>
    <row r="2261" ht="12.75">
      <c r="C2261" s="18"/>
    </row>
    <row r="2262" ht="12.75">
      <c r="C2262" s="18"/>
    </row>
    <row r="2263" ht="12.75">
      <c r="C2263" s="18"/>
    </row>
    <row r="2264" ht="12.75">
      <c r="C2264" s="18"/>
    </row>
    <row r="2265" ht="12.75">
      <c r="C2265" s="18"/>
    </row>
    <row r="2266" ht="12.75">
      <c r="C2266" s="18"/>
    </row>
    <row r="2267" ht="12.75">
      <c r="C2267" s="18"/>
    </row>
    <row r="2268" ht="12.75">
      <c r="C2268" s="18"/>
    </row>
    <row r="2269" ht="12.75">
      <c r="C2269" s="18"/>
    </row>
    <row r="2270" ht="12.75">
      <c r="C2270" s="18"/>
    </row>
    <row r="2271" ht="12.75">
      <c r="C2271" s="18"/>
    </row>
    <row r="2272" ht="12.75">
      <c r="C2272" s="18"/>
    </row>
    <row r="2273" ht="12.75">
      <c r="C2273" s="18"/>
    </row>
    <row r="2274" ht="12.75">
      <c r="C2274" s="18"/>
    </row>
    <row r="2275" ht="12.75">
      <c r="C2275" s="18"/>
    </row>
    <row r="2276" ht="12.75">
      <c r="C2276" s="18"/>
    </row>
    <row r="2277" ht="12.75">
      <c r="C2277" s="18"/>
    </row>
    <row r="2278" ht="12.75">
      <c r="C2278" s="18"/>
    </row>
    <row r="2279" ht="12.75">
      <c r="C2279" s="18"/>
    </row>
    <row r="2280" ht="12.75">
      <c r="C2280" s="18"/>
    </row>
    <row r="2281" ht="12.75">
      <c r="C2281" s="18"/>
    </row>
    <row r="2282" ht="12.75">
      <c r="C2282" s="18"/>
    </row>
    <row r="2283" ht="12.75">
      <c r="C2283" s="18"/>
    </row>
    <row r="2284" ht="12.75">
      <c r="C2284" s="18"/>
    </row>
    <row r="2285" ht="12.75">
      <c r="C2285" s="18"/>
    </row>
    <row r="2286" ht="12.75">
      <c r="C2286" s="18"/>
    </row>
    <row r="2287" ht="12.75">
      <c r="C2287" s="18"/>
    </row>
    <row r="2288" ht="12.75">
      <c r="C2288" s="18"/>
    </row>
    <row r="2289" ht="12.75">
      <c r="C2289" s="18"/>
    </row>
    <row r="2290" ht="12.75">
      <c r="C2290" s="18"/>
    </row>
    <row r="2291" ht="12.75">
      <c r="C2291" s="18"/>
    </row>
    <row r="2292" ht="12.75">
      <c r="C2292" s="18"/>
    </row>
    <row r="2293" ht="12.75">
      <c r="C2293" s="18"/>
    </row>
    <row r="2294" ht="12.75">
      <c r="C2294" s="18"/>
    </row>
    <row r="2295" ht="12.75">
      <c r="C2295" s="18"/>
    </row>
    <row r="2296" ht="12.75">
      <c r="C2296" s="18"/>
    </row>
    <row r="2297" ht="12.75">
      <c r="C2297" s="18"/>
    </row>
    <row r="2298" ht="12.75">
      <c r="C2298" s="18"/>
    </row>
    <row r="2299" ht="12.75">
      <c r="C2299" s="18"/>
    </row>
    <row r="2300" ht="12.75">
      <c r="C2300" s="18"/>
    </row>
    <row r="2301" ht="12.75">
      <c r="C2301" s="18"/>
    </row>
    <row r="2302" ht="12.75">
      <c r="C2302" s="18"/>
    </row>
    <row r="2303" ht="12.75">
      <c r="C2303" s="18"/>
    </row>
    <row r="2304" ht="12.75">
      <c r="C2304" s="18"/>
    </row>
    <row r="2305" ht="12.75">
      <c r="C2305" s="18"/>
    </row>
    <row r="2306" ht="12.75">
      <c r="C2306" s="18"/>
    </row>
    <row r="2307" ht="12.75">
      <c r="C2307" s="18"/>
    </row>
    <row r="2308" ht="12.75">
      <c r="C2308" s="18"/>
    </row>
    <row r="2309" ht="12.75">
      <c r="C2309" s="18"/>
    </row>
    <row r="2310" ht="12.75">
      <c r="C2310" s="18"/>
    </row>
    <row r="2311" ht="12.75">
      <c r="C2311" s="18"/>
    </row>
    <row r="2312" ht="12.75">
      <c r="C2312" s="18"/>
    </row>
    <row r="2313" ht="12.75">
      <c r="C2313" s="18"/>
    </row>
    <row r="2314" ht="12.75">
      <c r="C2314" s="18"/>
    </row>
    <row r="2315" ht="12.75">
      <c r="C2315" s="18"/>
    </row>
    <row r="2316" ht="12.75">
      <c r="C2316" s="18"/>
    </row>
    <row r="2317" ht="12.75">
      <c r="C2317" s="18"/>
    </row>
    <row r="2318" ht="12.75">
      <c r="C2318" s="18"/>
    </row>
    <row r="2319" ht="12.75">
      <c r="C2319" s="18"/>
    </row>
    <row r="2320" ht="12.75">
      <c r="C2320" s="18"/>
    </row>
    <row r="2321" ht="12.75">
      <c r="C2321" s="18"/>
    </row>
    <row r="2322" ht="12.75">
      <c r="C2322" s="18"/>
    </row>
    <row r="2323" ht="12.75">
      <c r="C2323" s="18"/>
    </row>
    <row r="2324" ht="12.75">
      <c r="C2324" s="18"/>
    </row>
    <row r="2325" ht="12.75">
      <c r="C2325" s="18"/>
    </row>
    <row r="2326" ht="12.75">
      <c r="C2326" s="18"/>
    </row>
    <row r="2327" ht="12.75">
      <c r="C2327" s="18"/>
    </row>
    <row r="2328" ht="12.75">
      <c r="C2328" s="18"/>
    </row>
    <row r="2329" ht="12.75">
      <c r="C2329" s="18"/>
    </row>
    <row r="2330" ht="12.75">
      <c r="C2330" s="18"/>
    </row>
    <row r="2331" ht="12.75">
      <c r="C2331" s="18"/>
    </row>
    <row r="2332" ht="12.75">
      <c r="C2332" s="18"/>
    </row>
    <row r="2333" ht="12.75">
      <c r="C2333" s="18"/>
    </row>
    <row r="2334" ht="12.75">
      <c r="C2334" s="18"/>
    </row>
    <row r="2335" ht="12.75">
      <c r="C2335" s="18"/>
    </row>
    <row r="2336" ht="12.75">
      <c r="C2336" s="18"/>
    </row>
    <row r="2337" ht="12.75">
      <c r="C2337" s="18"/>
    </row>
    <row r="2338" ht="12.75">
      <c r="C2338" s="18"/>
    </row>
    <row r="2339" ht="12.75">
      <c r="C2339" s="18"/>
    </row>
    <row r="2340" ht="12.75">
      <c r="C2340" s="18"/>
    </row>
    <row r="2341" ht="12.75">
      <c r="C2341" s="18"/>
    </row>
    <row r="2342" ht="12.75">
      <c r="C2342" s="18"/>
    </row>
    <row r="2343" ht="12.75">
      <c r="C2343" s="18"/>
    </row>
    <row r="2344" ht="12.75">
      <c r="C2344" s="18"/>
    </row>
    <row r="2345" ht="12.75">
      <c r="C2345" s="18"/>
    </row>
    <row r="2346" ht="12.75">
      <c r="C2346" s="18"/>
    </row>
    <row r="2347" ht="12.75">
      <c r="C2347" s="18"/>
    </row>
    <row r="2348" ht="12.75">
      <c r="C2348" s="18"/>
    </row>
    <row r="2349" ht="12.75">
      <c r="C2349" s="18"/>
    </row>
    <row r="2350" ht="12.75">
      <c r="C2350" s="18"/>
    </row>
    <row r="2351" ht="12.75">
      <c r="C2351" s="18"/>
    </row>
    <row r="2352" ht="12.75">
      <c r="C2352" s="18"/>
    </row>
    <row r="2353" ht="12.75">
      <c r="C2353" s="18"/>
    </row>
    <row r="2354" ht="12.75">
      <c r="C2354" s="18"/>
    </row>
    <row r="2355" ht="12.75">
      <c r="C2355" s="18"/>
    </row>
    <row r="2356" ht="12.75">
      <c r="C2356" s="18"/>
    </row>
    <row r="2357" ht="12.75">
      <c r="C2357" s="18"/>
    </row>
    <row r="2358" ht="12.75">
      <c r="C2358" s="18"/>
    </row>
    <row r="2359" ht="12.75">
      <c r="C2359" s="18"/>
    </row>
    <row r="2360" ht="12.75">
      <c r="C2360" s="18"/>
    </row>
    <row r="2361" ht="12.75">
      <c r="C2361" s="18"/>
    </row>
    <row r="2362" ht="12.75">
      <c r="C2362" s="18"/>
    </row>
    <row r="2363" ht="12.75">
      <c r="C2363" s="18"/>
    </row>
    <row r="2364" ht="12.75">
      <c r="C2364" s="18"/>
    </row>
    <row r="2365" ht="12.75">
      <c r="C2365" s="18"/>
    </row>
    <row r="2366" ht="12.75">
      <c r="C2366" s="18"/>
    </row>
    <row r="2367" ht="12.75">
      <c r="C2367" s="18"/>
    </row>
    <row r="2368" ht="12.75">
      <c r="C2368" s="18"/>
    </row>
    <row r="2369" ht="12.75">
      <c r="C2369" s="18"/>
    </row>
    <row r="2370" ht="12.75">
      <c r="C2370" s="18"/>
    </row>
    <row r="2371" ht="12.75">
      <c r="C2371" s="18"/>
    </row>
    <row r="2372" ht="12.75">
      <c r="C2372" s="18"/>
    </row>
    <row r="2373" ht="12.75">
      <c r="C2373" s="18"/>
    </row>
    <row r="2374" ht="12.75">
      <c r="C2374" s="18"/>
    </row>
    <row r="2375" ht="12.75">
      <c r="C2375" s="18"/>
    </row>
    <row r="2376" ht="12.75">
      <c r="C2376" s="18"/>
    </row>
    <row r="2377" ht="12.75">
      <c r="C2377" s="18"/>
    </row>
    <row r="2378" ht="12.75">
      <c r="C2378" s="18"/>
    </row>
    <row r="2379" ht="12.75">
      <c r="C2379" s="18"/>
    </row>
    <row r="2380" ht="12.75">
      <c r="C2380" s="18"/>
    </row>
    <row r="2381" ht="12.75">
      <c r="C2381" s="18"/>
    </row>
    <row r="2382" ht="12.75">
      <c r="C2382" s="18"/>
    </row>
    <row r="2383" ht="12.75">
      <c r="C2383" s="18"/>
    </row>
    <row r="2384" ht="12.75">
      <c r="C2384" s="18"/>
    </row>
    <row r="2385" ht="12.75">
      <c r="C2385" s="18"/>
    </row>
    <row r="2386" ht="12.75">
      <c r="C2386" s="18"/>
    </row>
    <row r="2387" ht="12.75">
      <c r="C2387" s="18"/>
    </row>
    <row r="2388" ht="12.75">
      <c r="C2388" s="18"/>
    </row>
    <row r="2389" ht="12.75">
      <c r="C2389" s="18"/>
    </row>
    <row r="2390" ht="12.75">
      <c r="C2390" s="18"/>
    </row>
    <row r="2391" ht="12.75">
      <c r="C2391" s="18"/>
    </row>
    <row r="2392" ht="12.75">
      <c r="C2392" s="18"/>
    </row>
    <row r="2393" ht="12.75">
      <c r="C2393" s="18"/>
    </row>
    <row r="2394" ht="12.75">
      <c r="C2394" s="18"/>
    </row>
    <row r="2395" ht="12.75">
      <c r="C2395" s="18"/>
    </row>
    <row r="2396" ht="12.75">
      <c r="C2396" s="18"/>
    </row>
    <row r="2397" ht="12.75">
      <c r="C2397" s="18"/>
    </row>
    <row r="2398" ht="12.75">
      <c r="C2398" s="18"/>
    </row>
    <row r="2399" ht="12.75">
      <c r="C2399" s="18"/>
    </row>
    <row r="2400" ht="12.75">
      <c r="C2400" s="18"/>
    </row>
    <row r="2401" ht="12.75">
      <c r="C2401" s="18"/>
    </row>
    <row r="2402" ht="12.75">
      <c r="C2402" s="18"/>
    </row>
    <row r="2403" ht="12.75">
      <c r="C2403" s="18"/>
    </row>
    <row r="2404" ht="12.75">
      <c r="C2404" s="18"/>
    </row>
    <row r="2405" ht="12.75">
      <c r="C2405" s="18"/>
    </row>
    <row r="2406" ht="12.75">
      <c r="C2406" s="18"/>
    </row>
    <row r="2407" ht="12.75">
      <c r="C2407" s="18"/>
    </row>
    <row r="2408" ht="12.75">
      <c r="C2408" s="18"/>
    </row>
    <row r="2409" ht="12.75">
      <c r="C2409" s="18"/>
    </row>
    <row r="2410" ht="12.75">
      <c r="C2410" s="18"/>
    </row>
    <row r="2411" ht="12.75">
      <c r="C2411" s="18"/>
    </row>
    <row r="2412" ht="12.75">
      <c r="C2412" s="18"/>
    </row>
    <row r="2413" ht="12.75">
      <c r="C2413" s="18"/>
    </row>
    <row r="2414" ht="12.75">
      <c r="C2414" s="18"/>
    </row>
    <row r="2415" ht="12.75">
      <c r="C2415" s="18"/>
    </row>
    <row r="2416" ht="12.75">
      <c r="C2416" s="18"/>
    </row>
    <row r="2417" ht="12.75">
      <c r="C2417" s="18"/>
    </row>
    <row r="2418" ht="12.75">
      <c r="C2418" s="18"/>
    </row>
    <row r="2419" ht="12.75">
      <c r="C2419" s="18"/>
    </row>
    <row r="2420" ht="12.75">
      <c r="C2420" s="18"/>
    </row>
    <row r="2421" ht="12.75">
      <c r="C2421" s="18"/>
    </row>
    <row r="2422" ht="12.75">
      <c r="C2422" s="18"/>
    </row>
    <row r="2423" ht="12.75">
      <c r="C2423" s="18"/>
    </row>
    <row r="2424" ht="12.75">
      <c r="C2424" s="18"/>
    </row>
    <row r="2425" ht="12.75">
      <c r="C2425" s="18"/>
    </row>
    <row r="2426" ht="12.75">
      <c r="C2426" s="18"/>
    </row>
    <row r="2427" ht="12.75">
      <c r="C2427" s="18"/>
    </row>
    <row r="2428" ht="12.75">
      <c r="C2428" s="18"/>
    </row>
    <row r="2429" ht="12.75">
      <c r="C2429" s="18"/>
    </row>
    <row r="2430" ht="12.75">
      <c r="C2430" s="18"/>
    </row>
    <row r="2431" ht="12.75">
      <c r="C2431" s="18"/>
    </row>
    <row r="2432" ht="12.75">
      <c r="C2432" s="18"/>
    </row>
    <row r="2433" ht="12.75">
      <c r="C2433" s="18"/>
    </row>
    <row r="2434" ht="12.75">
      <c r="C2434" s="18"/>
    </row>
    <row r="2435" ht="12.75">
      <c r="C2435" s="18"/>
    </row>
    <row r="2436" ht="12.75">
      <c r="C2436" s="18"/>
    </row>
    <row r="2437" ht="12.75">
      <c r="C2437" s="18"/>
    </row>
    <row r="2438" ht="12.75">
      <c r="C2438" s="18"/>
    </row>
    <row r="2439" ht="12.75">
      <c r="C2439" s="18"/>
    </row>
    <row r="2440" ht="12.75">
      <c r="C2440" s="18"/>
    </row>
    <row r="2441" ht="12.75">
      <c r="C2441" s="18"/>
    </row>
    <row r="2442" ht="12.75">
      <c r="C2442" s="18"/>
    </row>
    <row r="2443" ht="12.75">
      <c r="C2443" s="18"/>
    </row>
    <row r="2444" ht="12.75">
      <c r="C2444" s="18"/>
    </row>
    <row r="2445" ht="12.75">
      <c r="C2445" s="18"/>
    </row>
    <row r="2446" ht="12.75">
      <c r="C2446" s="18"/>
    </row>
    <row r="2447" ht="12.75">
      <c r="C2447" s="18"/>
    </row>
    <row r="2448" ht="12.75">
      <c r="C2448" s="18"/>
    </row>
    <row r="2449" ht="12.75">
      <c r="C2449" s="18"/>
    </row>
    <row r="2450" ht="12.75">
      <c r="C2450" s="18"/>
    </row>
    <row r="2451" ht="12.75">
      <c r="C2451" s="18"/>
    </row>
    <row r="2452" ht="12.75">
      <c r="C2452" s="18"/>
    </row>
    <row r="2453" ht="12.75">
      <c r="C2453" s="18"/>
    </row>
    <row r="2454" ht="12.75">
      <c r="C2454" s="18"/>
    </row>
    <row r="2455" ht="12.75">
      <c r="C2455" s="18"/>
    </row>
    <row r="2456" ht="12.75">
      <c r="C2456" s="18"/>
    </row>
    <row r="2457" ht="12.75">
      <c r="C2457" s="18"/>
    </row>
    <row r="2458" ht="12.75">
      <c r="C2458" s="18"/>
    </row>
    <row r="2459" ht="12.75">
      <c r="C2459" s="18"/>
    </row>
    <row r="2460" ht="12.75">
      <c r="C2460" s="18"/>
    </row>
    <row r="2461" ht="12.75">
      <c r="C2461" s="18"/>
    </row>
    <row r="2462" ht="12.75">
      <c r="C2462" s="18"/>
    </row>
    <row r="2463" ht="12.75">
      <c r="C2463" s="18"/>
    </row>
    <row r="2464" ht="12.75">
      <c r="C2464" s="18"/>
    </row>
    <row r="2465" ht="12.75">
      <c r="C2465" s="18"/>
    </row>
    <row r="2466" ht="12.75">
      <c r="C2466" s="18"/>
    </row>
    <row r="2467" ht="12.75">
      <c r="C2467" s="18"/>
    </row>
    <row r="2468" ht="12.75">
      <c r="C2468" s="18"/>
    </row>
    <row r="2469" ht="12.75">
      <c r="C2469" s="18"/>
    </row>
    <row r="2470" ht="12.75">
      <c r="C2470" s="18"/>
    </row>
    <row r="2471" ht="12.75">
      <c r="C2471" s="18"/>
    </row>
    <row r="2472" ht="12.75">
      <c r="C2472" s="18"/>
    </row>
    <row r="2473" ht="12.75">
      <c r="C2473" s="18"/>
    </row>
    <row r="2474" ht="12.75">
      <c r="C2474" s="18"/>
    </row>
    <row r="2475" ht="12.75">
      <c r="C2475" s="18"/>
    </row>
    <row r="2476" ht="12.75">
      <c r="C2476" s="18"/>
    </row>
    <row r="2477" ht="12.75">
      <c r="C2477" s="18"/>
    </row>
    <row r="2478" ht="12.75">
      <c r="C2478" s="18"/>
    </row>
    <row r="2479" ht="12.75">
      <c r="C2479" s="18"/>
    </row>
    <row r="2480" ht="12.75">
      <c r="C2480" s="18"/>
    </row>
    <row r="2481" ht="12.75">
      <c r="C2481" s="18"/>
    </row>
    <row r="2482" ht="12.75">
      <c r="C2482" s="18"/>
    </row>
    <row r="2483" ht="12.75">
      <c r="C2483" s="18"/>
    </row>
    <row r="2484" ht="12.75">
      <c r="C2484" s="18"/>
    </row>
    <row r="2485" ht="12.75">
      <c r="C2485" s="18"/>
    </row>
    <row r="2486" ht="12.75">
      <c r="C2486" s="18"/>
    </row>
    <row r="2487" ht="12.75">
      <c r="C2487" s="18"/>
    </row>
    <row r="2488" ht="12.75">
      <c r="C2488" s="18"/>
    </row>
    <row r="2489" ht="12.75">
      <c r="C2489" s="18"/>
    </row>
    <row r="2490" ht="12.75">
      <c r="C2490" s="18"/>
    </row>
    <row r="2491" ht="12.75">
      <c r="C2491" s="18"/>
    </row>
    <row r="2492" ht="12.75">
      <c r="C2492" s="18"/>
    </row>
    <row r="2493" ht="12.75">
      <c r="C2493" s="18"/>
    </row>
    <row r="2494" ht="12.75">
      <c r="C2494" s="18"/>
    </row>
    <row r="2495" ht="12.75">
      <c r="C2495" s="18"/>
    </row>
    <row r="2496" ht="12.75">
      <c r="C2496" s="18"/>
    </row>
    <row r="2497" ht="12.75">
      <c r="C2497" s="18"/>
    </row>
    <row r="2498" ht="12.75">
      <c r="C2498" s="18"/>
    </row>
    <row r="2499" ht="12.75">
      <c r="C2499" s="18"/>
    </row>
    <row r="2500" ht="12.75">
      <c r="C2500" s="18"/>
    </row>
    <row r="2501" ht="12.75">
      <c r="C2501" s="18"/>
    </row>
    <row r="2502" ht="12.75">
      <c r="C2502" s="18"/>
    </row>
    <row r="2503" ht="12.75">
      <c r="C2503" s="18"/>
    </row>
    <row r="2504" ht="12.75">
      <c r="C2504" s="18"/>
    </row>
    <row r="2505" ht="12.75">
      <c r="C2505" s="18"/>
    </row>
    <row r="2506" ht="12.75">
      <c r="C2506" s="18"/>
    </row>
    <row r="2507" ht="12.75">
      <c r="C2507" s="18"/>
    </row>
    <row r="2508" ht="12.75">
      <c r="C2508" s="18"/>
    </row>
    <row r="2509" ht="12.75">
      <c r="C2509" s="18"/>
    </row>
    <row r="2510" ht="12.75">
      <c r="C2510" s="18"/>
    </row>
    <row r="2511" ht="12.75">
      <c r="C2511" s="18"/>
    </row>
    <row r="2512" ht="12.75">
      <c r="C2512" s="18"/>
    </row>
    <row r="2513" ht="12.75">
      <c r="C2513" s="18"/>
    </row>
    <row r="2514" ht="12.75">
      <c r="C2514" s="18"/>
    </row>
    <row r="2515" ht="12.75">
      <c r="C2515" s="18"/>
    </row>
    <row r="2516" ht="12.75">
      <c r="C2516" s="18"/>
    </row>
    <row r="2517" ht="12.75">
      <c r="C2517" s="18"/>
    </row>
    <row r="2518" ht="12.75">
      <c r="C2518" s="18"/>
    </row>
    <row r="2519" ht="12.75">
      <c r="C2519" s="18"/>
    </row>
    <row r="2520" ht="12.75">
      <c r="C2520" s="18"/>
    </row>
    <row r="2521" ht="12.75">
      <c r="C2521" s="18"/>
    </row>
    <row r="2522" ht="12.75">
      <c r="C2522" s="18"/>
    </row>
    <row r="2523" ht="12.75">
      <c r="C2523" s="18"/>
    </row>
    <row r="2524" ht="12.75">
      <c r="C2524" s="18"/>
    </row>
    <row r="2525" ht="12.75">
      <c r="C2525" s="18"/>
    </row>
    <row r="2526" ht="12.75">
      <c r="C2526" s="18"/>
    </row>
    <row r="2527" ht="12.75">
      <c r="C2527" s="18"/>
    </row>
    <row r="2528" ht="12.75">
      <c r="C2528" s="18"/>
    </row>
    <row r="2529" ht="12.75">
      <c r="C2529" s="18"/>
    </row>
    <row r="2530" ht="12.75">
      <c r="C2530" s="18"/>
    </row>
    <row r="2531" ht="12.75">
      <c r="C2531" s="18"/>
    </row>
    <row r="2532" ht="12.75">
      <c r="C2532" s="18"/>
    </row>
    <row r="2533" ht="12.75">
      <c r="C2533" s="18"/>
    </row>
    <row r="2534" ht="12.75">
      <c r="C2534" s="18"/>
    </row>
    <row r="2535" ht="12.75">
      <c r="C2535" s="18"/>
    </row>
    <row r="2536" ht="12.75">
      <c r="C2536" s="18"/>
    </row>
    <row r="2537" ht="12.75">
      <c r="C2537" s="18"/>
    </row>
    <row r="2538" ht="12.75">
      <c r="C2538" s="18"/>
    </row>
    <row r="2539" ht="12.75">
      <c r="C2539" s="18"/>
    </row>
    <row r="2540" ht="12.75">
      <c r="C2540" s="18"/>
    </row>
    <row r="2541" ht="12.75">
      <c r="C2541" s="18"/>
    </row>
    <row r="2542" ht="12.75">
      <c r="C2542" s="18"/>
    </row>
    <row r="2543" ht="12.75">
      <c r="C2543" s="18"/>
    </row>
    <row r="2544" ht="12.75">
      <c r="C2544" s="18"/>
    </row>
    <row r="2545" ht="12.75">
      <c r="C2545" s="18"/>
    </row>
    <row r="2546" ht="12.75">
      <c r="C2546" s="18"/>
    </row>
    <row r="2547" ht="12.75">
      <c r="C2547" s="18"/>
    </row>
    <row r="2548" ht="12.75">
      <c r="C2548" s="18"/>
    </row>
    <row r="2549" ht="12.75">
      <c r="C2549" s="18"/>
    </row>
    <row r="2550" ht="12.75">
      <c r="C2550" s="18"/>
    </row>
    <row r="2551" ht="12.75">
      <c r="C2551" s="18"/>
    </row>
    <row r="2552" ht="12.75">
      <c r="C2552" s="18"/>
    </row>
    <row r="2553" ht="12.75">
      <c r="C2553" s="18"/>
    </row>
    <row r="2554" ht="12.75">
      <c r="C2554" s="18"/>
    </row>
    <row r="2555" ht="12.75">
      <c r="C2555" s="18"/>
    </row>
    <row r="2556" ht="12.75">
      <c r="C2556" s="18"/>
    </row>
    <row r="2557" ht="12.75">
      <c r="C2557" s="18"/>
    </row>
    <row r="2558" ht="12.75">
      <c r="C2558" s="18"/>
    </row>
    <row r="2559" ht="12.75">
      <c r="C2559" s="18"/>
    </row>
    <row r="2560" ht="12.75">
      <c r="C2560" s="18"/>
    </row>
    <row r="2561" ht="12.75">
      <c r="C2561" s="18"/>
    </row>
    <row r="2562" ht="12.75">
      <c r="C2562" s="18"/>
    </row>
    <row r="2563" ht="12.75">
      <c r="C2563" s="18"/>
    </row>
    <row r="2564" ht="12.75">
      <c r="C2564" s="18"/>
    </row>
    <row r="2565" ht="12.75">
      <c r="C2565" s="18"/>
    </row>
    <row r="2566" ht="12.75">
      <c r="C2566" s="18"/>
    </row>
    <row r="2567" ht="12.75">
      <c r="C2567" s="18"/>
    </row>
    <row r="2568" ht="12.75">
      <c r="C2568" s="18"/>
    </row>
    <row r="2569" ht="12.75">
      <c r="C2569" s="18"/>
    </row>
    <row r="2570" ht="12.75">
      <c r="C2570" s="18"/>
    </row>
    <row r="2571" ht="12.75">
      <c r="C2571" s="18"/>
    </row>
    <row r="2572" ht="12.75">
      <c r="C2572" s="18"/>
    </row>
    <row r="2573" ht="12.75">
      <c r="C2573" s="18"/>
    </row>
    <row r="2574" ht="12.75">
      <c r="C2574" s="18"/>
    </row>
    <row r="2575" ht="12.75">
      <c r="C2575" s="18"/>
    </row>
    <row r="2576" ht="12.75">
      <c r="C2576" s="18"/>
    </row>
    <row r="2577" ht="12.75">
      <c r="C2577" s="18"/>
    </row>
    <row r="2578" ht="12.75">
      <c r="C2578" s="18"/>
    </row>
    <row r="2579" ht="12.75">
      <c r="C2579" s="18"/>
    </row>
    <row r="2580" ht="12.75">
      <c r="C2580" s="18"/>
    </row>
    <row r="2581" ht="12.75">
      <c r="C2581" s="18"/>
    </row>
    <row r="2582" ht="12.75">
      <c r="C2582" s="18"/>
    </row>
    <row r="2583" ht="12.75">
      <c r="C2583" s="18"/>
    </row>
    <row r="2584" ht="12.75">
      <c r="C2584" s="18"/>
    </row>
    <row r="2585" ht="12.75">
      <c r="C2585" s="18"/>
    </row>
    <row r="2586" ht="12.75">
      <c r="C2586" s="18"/>
    </row>
    <row r="2587" ht="12.75">
      <c r="C2587" s="18"/>
    </row>
    <row r="2588" ht="12.75">
      <c r="C2588" s="18"/>
    </row>
    <row r="2589" ht="12.75">
      <c r="C2589" s="18"/>
    </row>
    <row r="2590" ht="12.75">
      <c r="C2590" s="18"/>
    </row>
    <row r="2591" ht="12.75">
      <c r="C2591" s="18"/>
    </row>
    <row r="2592" ht="12.75">
      <c r="C2592" s="18"/>
    </row>
    <row r="2593" ht="12.75">
      <c r="C2593" s="18"/>
    </row>
    <row r="2594" ht="12.75">
      <c r="C2594" s="18"/>
    </row>
    <row r="2595" ht="12.75">
      <c r="C2595" s="18"/>
    </row>
    <row r="2596" ht="12.75">
      <c r="C2596" s="18"/>
    </row>
    <row r="2597" ht="12.75">
      <c r="C2597" s="18"/>
    </row>
    <row r="2598" ht="12.75">
      <c r="C2598" s="18"/>
    </row>
    <row r="2599" ht="12.75">
      <c r="C2599" s="18"/>
    </row>
    <row r="2600" ht="12.75">
      <c r="C2600" s="18"/>
    </row>
    <row r="2601" ht="12.75">
      <c r="C2601" s="18"/>
    </row>
    <row r="2602" ht="12.75">
      <c r="C2602" s="18"/>
    </row>
    <row r="2603" ht="12.75">
      <c r="C2603" s="18"/>
    </row>
    <row r="2604" ht="12.75">
      <c r="C2604" s="18"/>
    </row>
    <row r="2605" ht="12.75">
      <c r="C2605" s="18"/>
    </row>
    <row r="2606" ht="12.75">
      <c r="C2606" s="18"/>
    </row>
    <row r="2607" ht="12.75">
      <c r="C2607" s="18"/>
    </row>
    <row r="2608" ht="12.75">
      <c r="C2608" s="18"/>
    </row>
    <row r="2609" ht="12.75">
      <c r="C2609" s="18"/>
    </row>
    <row r="2610" ht="12.75">
      <c r="C2610" s="18"/>
    </row>
    <row r="2611" ht="12.75">
      <c r="C2611" s="18"/>
    </row>
    <row r="2612" ht="12.75">
      <c r="C2612" s="18"/>
    </row>
    <row r="2613" ht="12.75">
      <c r="C2613" s="18"/>
    </row>
    <row r="2614" ht="12.75">
      <c r="C2614" s="18"/>
    </row>
    <row r="2615" ht="12.75">
      <c r="C2615" s="18"/>
    </row>
    <row r="2616" ht="12.75">
      <c r="C2616" s="18"/>
    </row>
    <row r="2617" ht="12.75">
      <c r="C2617" s="18"/>
    </row>
    <row r="2618" ht="12.75">
      <c r="C2618" s="18"/>
    </row>
    <row r="2619" ht="12.75">
      <c r="C2619" s="18"/>
    </row>
    <row r="2620" ht="12.75">
      <c r="C2620" s="18"/>
    </row>
    <row r="2621" ht="12.75">
      <c r="C2621" s="18"/>
    </row>
    <row r="2622" ht="12.75">
      <c r="C2622" s="18"/>
    </row>
    <row r="2623" ht="12.75">
      <c r="C2623" s="18"/>
    </row>
    <row r="2624" ht="12.75">
      <c r="C2624" s="18"/>
    </row>
    <row r="2625" ht="12.75">
      <c r="C2625" s="18"/>
    </row>
    <row r="2626" ht="12.75">
      <c r="C2626" s="18"/>
    </row>
    <row r="2627" ht="12.75">
      <c r="C2627" s="18"/>
    </row>
    <row r="2628" ht="12.75">
      <c r="C2628" s="18"/>
    </row>
    <row r="2629" ht="12.75">
      <c r="C2629" s="18"/>
    </row>
    <row r="2630" ht="12.75">
      <c r="C2630" s="18"/>
    </row>
    <row r="2631" ht="12.75">
      <c r="C2631" s="18"/>
    </row>
    <row r="2632" ht="12.75">
      <c r="C2632" s="18"/>
    </row>
    <row r="2633" ht="12.75">
      <c r="C2633" s="18"/>
    </row>
    <row r="2634" ht="12.75">
      <c r="C2634" s="18"/>
    </row>
    <row r="2635" ht="12.75">
      <c r="C2635" s="18"/>
    </row>
    <row r="2636" ht="12.75">
      <c r="C2636" s="18"/>
    </row>
    <row r="2637" ht="12.75">
      <c r="C2637" s="18"/>
    </row>
    <row r="2638" ht="12.75">
      <c r="C2638" s="18"/>
    </row>
    <row r="2639" ht="12.75">
      <c r="C2639" s="18"/>
    </row>
    <row r="2640" ht="12.75">
      <c r="C2640" s="18"/>
    </row>
    <row r="2641" ht="12.75">
      <c r="C2641" s="18"/>
    </row>
    <row r="2642" ht="12.75">
      <c r="C2642" s="18"/>
    </row>
    <row r="2643" ht="12.75">
      <c r="C2643" s="18"/>
    </row>
    <row r="2644" ht="12.75">
      <c r="C2644" s="18"/>
    </row>
    <row r="2645" ht="12.75">
      <c r="C2645" s="18"/>
    </row>
    <row r="2646" ht="12.75">
      <c r="C2646" s="18"/>
    </row>
    <row r="2647" ht="12.75">
      <c r="C2647" s="18"/>
    </row>
    <row r="2648" ht="12.75">
      <c r="C2648" s="18"/>
    </row>
    <row r="2649" ht="12.75">
      <c r="C2649" s="18"/>
    </row>
    <row r="2650" ht="12.75">
      <c r="C2650" s="18"/>
    </row>
    <row r="2651" ht="12.75">
      <c r="C2651" s="18"/>
    </row>
    <row r="2652" ht="12.75">
      <c r="C2652" s="18"/>
    </row>
    <row r="2653" ht="12.75">
      <c r="C2653" s="18"/>
    </row>
    <row r="2654" ht="12.75">
      <c r="C2654" s="18"/>
    </row>
    <row r="2655" ht="12.75">
      <c r="C2655" s="18"/>
    </row>
    <row r="2656" ht="12.75">
      <c r="C2656" s="18"/>
    </row>
    <row r="2657" ht="12.75">
      <c r="C2657" s="18"/>
    </row>
    <row r="2658" ht="12.75">
      <c r="C2658" s="18"/>
    </row>
    <row r="2659" ht="12.75">
      <c r="C2659" s="18"/>
    </row>
    <row r="2660" ht="12.75">
      <c r="C2660" s="18"/>
    </row>
    <row r="2661" ht="12.75">
      <c r="C2661" s="18"/>
    </row>
    <row r="2662" ht="12.75">
      <c r="C2662" s="18"/>
    </row>
    <row r="2663" ht="12.75">
      <c r="C2663" s="18"/>
    </row>
    <row r="2664" ht="12.75">
      <c r="C2664" s="18"/>
    </row>
    <row r="2665" ht="12.75">
      <c r="C2665" s="18"/>
    </row>
    <row r="2666" ht="12.75">
      <c r="C2666" s="18"/>
    </row>
    <row r="2667" ht="12.75">
      <c r="C2667" s="18"/>
    </row>
    <row r="2668" ht="12.75">
      <c r="C2668" s="18"/>
    </row>
    <row r="2669" ht="12.75">
      <c r="C2669" s="18"/>
    </row>
    <row r="2670" ht="12.75">
      <c r="C2670" s="18"/>
    </row>
    <row r="2671" ht="12.75">
      <c r="C2671" s="18"/>
    </row>
    <row r="2672" ht="12.75">
      <c r="C2672" s="18"/>
    </row>
    <row r="2673" ht="12.75">
      <c r="C2673" s="18"/>
    </row>
    <row r="2674" ht="12.75">
      <c r="C2674" s="18"/>
    </row>
    <row r="2675" ht="12.75">
      <c r="C2675" s="18"/>
    </row>
    <row r="2676" ht="12.75">
      <c r="C2676" s="18"/>
    </row>
    <row r="2677" ht="12.75">
      <c r="C2677" s="18"/>
    </row>
    <row r="2678" ht="12.75">
      <c r="C2678" s="18"/>
    </row>
    <row r="2679" ht="12.75">
      <c r="C2679" s="18"/>
    </row>
    <row r="2680" ht="12.75">
      <c r="C2680" s="18"/>
    </row>
    <row r="2681" ht="12.75">
      <c r="C2681" s="18"/>
    </row>
    <row r="2682" ht="12.75">
      <c r="C2682" s="18"/>
    </row>
    <row r="2683" ht="12.75">
      <c r="C2683" s="18"/>
    </row>
    <row r="2684" ht="12.75">
      <c r="C2684" s="18"/>
    </row>
    <row r="2685" ht="12.75">
      <c r="C2685" s="18"/>
    </row>
    <row r="2686" ht="12.75">
      <c r="C2686" s="18"/>
    </row>
    <row r="2687" ht="12.75">
      <c r="C2687" s="18"/>
    </row>
    <row r="2688" ht="12.75">
      <c r="C2688" s="18"/>
    </row>
    <row r="2689" ht="12.75">
      <c r="C2689" s="18"/>
    </row>
    <row r="2690" ht="12.75">
      <c r="C2690" s="18"/>
    </row>
    <row r="2691" ht="12.75">
      <c r="C2691" s="18"/>
    </row>
    <row r="2692" ht="12.75">
      <c r="C2692" s="18"/>
    </row>
    <row r="2693" ht="12.75">
      <c r="C2693" s="18"/>
    </row>
    <row r="2694" ht="12.75">
      <c r="C2694" s="18"/>
    </row>
    <row r="2695" ht="12.75">
      <c r="C2695" s="18"/>
    </row>
    <row r="2696" ht="12.75">
      <c r="C2696" s="18"/>
    </row>
    <row r="2697" ht="12.75">
      <c r="C2697" s="18"/>
    </row>
    <row r="2698" ht="12.75">
      <c r="C2698" s="18"/>
    </row>
    <row r="2699" ht="12.75">
      <c r="C2699" s="18"/>
    </row>
    <row r="2700" ht="12.75">
      <c r="C2700" s="18"/>
    </row>
    <row r="2701" ht="12.75">
      <c r="C2701" s="18"/>
    </row>
    <row r="2702" ht="12.75">
      <c r="C2702" s="18"/>
    </row>
    <row r="2703" ht="12.75">
      <c r="C2703" s="18"/>
    </row>
    <row r="2704" ht="12.75">
      <c r="C2704" s="18"/>
    </row>
    <row r="2705" ht="12.75">
      <c r="C2705" s="18"/>
    </row>
    <row r="2706" ht="12.75">
      <c r="C2706" s="18"/>
    </row>
    <row r="2707" ht="12.75">
      <c r="C2707" s="18"/>
    </row>
    <row r="2708" ht="12.75">
      <c r="C2708" s="18"/>
    </row>
    <row r="2709" ht="12.75">
      <c r="C2709" s="18"/>
    </row>
    <row r="2710" ht="12.75">
      <c r="C2710" s="18"/>
    </row>
    <row r="2711" ht="12.75">
      <c r="C2711" s="18"/>
    </row>
    <row r="2712" ht="12.75">
      <c r="C2712" s="18"/>
    </row>
    <row r="2713" ht="12.75">
      <c r="C2713" s="18"/>
    </row>
    <row r="2714" ht="12.75">
      <c r="C2714" s="18"/>
    </row>
    <row r="2715" ht="12.75">
      <c r="C2715" s="18"/>
    </row>
    <row r="2716" ht="12.75">
      <c r="C2716" s="18"/>
    </row>
    <row r="2717" ht="12.75">
      <c r="C2717" s="18"/>
    </row>
    <row r="2718" ht="12.75">
      <c r="C2718" s="18"/>
    </row>
    <row r="2719" ht="12.75">
      <c r="C2719" s="18"/>
    </row>
    <row r="2720" ht="12.75">
      <c r="C2720" s="18"/>
    </row>
    <row r="2721" ht="12.75">
      <c r="C2721" s="18"/>
    </row>
    <row r="2722" ht="12.75">
      <c r="C2722" s="18"/>
    </row>
    <row r="2723" ht="12.75">
      <c r="C2723" s="18"/>
    </row>
    <row r="2724" ht="12.75">
      <c r="C2724" s="18"/>
    </row>
    <row r="2725" ht="12.75">
      <c r="C2725" s="18"/>
    </row>
    <row r="2726" ht="12.75">
      <c r="C2726" s="18"/>
    </row>
    <row r="2727" ht="12.75">
      <c r="C2727" s="18"/>
    </row>
    <row r="2728" ht="12.75">
      <c r="C2728" s="18"/>
    </row>
    <row r="2729" ht="12.75">
      <c r="C2729" s="18"/>
    </row>
    <row r="2730" ht="12.75">
      <c r="C2730" s="18"/>
    </row>
    <row r="2731" ht="12.75">
      <c r="C2731" s="18"/>
    </row>
    <row r="2732" ht="12.75">
      <c r="C2732" s="18"/>
    </row>
    <row r="2733" ht="12.75">
      <c r="C2733" s="18"/>
    </row>
    <row r="2734" ht="12.75">
      <c r="C2734" s="18"/>
    </row>
    <row r="2735" ht="12.75">
      <c r="C2735" s="18"/>
    </row>
    <row r="2736" ht="12.75">
      <c r="C2736" s="18"/>
    </row>
    <row r="2737" ht="12.75">
      <c r="C2737" s="18"/>
    </row>
    <row r="2738" ht="12.75">
      <c r="C2738" s="18"/>
    </row>
    <row r="2739" ht="12.75">
      <c r="C2739" s="18"/>
    </row>
    <row r="2740" ht="12.75">
      <c r="C2740" s="18"/>
    </row>
    <row r="2741" ht="12.75">
      <c r="C2741" s="18"/>
    </row>
    <row r="2742" ht="12.75">
      <c r="C2742" s="18"/>
    </row>
    <row r="2743" ht="12.75">
      <c r="C2743" s="18"/>
    </row>
    <row r="2744" ht="12.75">
      <c r="C2744" s="18"/>
    </row>
    <row r="2745" ht="12.75">
      <c r="C2745" s="18"/>
    </row>
    <row r="2746" ht="12.75">
      <c r="C2746" s="18"/>
    </row>
    <row r="2747" ht="12.75">
      <c r="C2747" s="18"/>
    </row>
    <row r="2748" ht="12.75">
      <c r="C2748" s="18"/>
    </row>
    <row r="2749" ht="12.75">
      <c r="C2749" s="18"/>
    </row>
    <row r="2750" ht="12.75">
      <c r="C2750" s="18"/>
    </row>
    <row r="2751" ht="12.75">
      <c r="C2751" s="18"/>
    </row>
    <row r="2752" ht="12.75">
      <c r="C2752" s="18"/>
    </row>
    <row r="2753" ht="12.75">
      <c r="C2753" s="18"/>
    </row>
    <row r="2754" ht="12.75">
      <c r="C2754" s="18"/>
    </row>
    <row r="2755" ht="12.75">
      <c r="C2755" s="18"/>
    </row>
    <row r="2756" ht="12.75">
      <c r="C2756" s="18"/>
    </row>
    <row r="2757" ht="12.75">
      <c r="C2757" s="18"/>
    </row>
    <row r="2758" ht="12.75">
      <c r="C2758" s="18"/>
    </row>
    <row r="2759" ht="12.75">
      <c r="C2759" s="18"/>
    </row>
    <row r="2760" ht="12.75">
      <c r="C2760" s="18"/>
    </row>
    <row r="2761" ht="12.75">
      <c r="C2761" s="18"/>
    </row>
    <row r="2762" ht="12.75">
      <c r="C2762" s="18"/>
    </row>
    <row r="2763" ht="12.75">
      <c r="C2763" s="18"/>
    </row>
    <row r="2764" ht="12.75">
      <c r="C2764" s="18"/>
    </row>
    <row r="2765" ht="12.75">
      <c r="C2765" s="18"/>
    </row>
    <row r="2766" ht="12.75">
      <c r="C2766" s="18"/>
    </row>
    <row r="2767" ht="12.75">
      <c r="C2767" s="18"/>
    </row>
    <row r="2768" ht="12.75">
      <c r="C2768" s="18"/>
    </row>
    <row r="2769" ht="12.75">
      <c r="C2769" s="18"/>
    </row>
    <row r="2770" ht="12.75">
      <c r="C2770" s="18"/>
    </row>
    <row r="2771" ht="12.75">
      <c r="C2771" s="18"/>
    </row>
    <row r="2772" ht="12.75">
      <c r="C2772" s="18"/>
    </row>
    <row r="2773" ht="12.75">
      <c r="C2773" s="18"/>
    </row>
    <row r="2774" ht="12.75">
      <c r="C2774" s="18"/>
    </row>
    <row r="2775" ht="12.75">
      <c r="C2775" s="18"/>
    </row>
    <row r="2776" ht="12.75">
      <c r="C2776" s="18"/>
    </row>
    <row r="2777" ht="12.75">
      <c r="C2777" s="18"/>
    </row>
    <row r="2778" ht="12.75">
      <c r="C2778" s="18"/>
    </row>
    <row r="2779" ht="12.75">
      <c r="C2779" s="18"/>
    </row>
    <row r="2780" ht="12.75">
      <c r="C2780" s="18"/>
    </row>
    <row r="2781" ht="12.75">
      <c r="C2781" s="18"/>
    </row>
    <row r="2782" ht="12.75">
      <c r="C2782" s="18"/>
    </row>
    <row r="2783" ht="12.75">
      <c r="C2783" s="18"/>
    </row>
    <row r="2784" ht="12.75">
      <c r="C2784" s="18"/>
    </row>
    <row r="2785" ht="12.75">
      <c r="C2785" s="18"/>
    </row>
    <row r="2786" ht="12.75">
      <c r="C2786" s="18"/>
    </row>
    <row r="2787" ht="12.75">
      <c r="C2787" s="18"/>
    </row>
    <row r="2788" ht="12.75">
      <c r="C2788" s="18"/>
    </row>
    <row r="2789" ht="12.75">
      <c r="C2789" s="18"/>
    </row>
    <row r="2790" ht="12.75">
      <c r="C2790" s="18"/>
    </row>
    <row r="2791" ht="12.75">
      <c r="C2791" s="18"/>
    </row>
    <row r="2792" ht="12.75">
      <c r="C2792" s="18"/>
    </row>
    <row r="2793" ht="12.75">
      <c r="C2793" s="18"/>
    </row>
    <row r="2794" ht="12.75">
      <c r="C2794" s="18"/>
    </row>
    <row r="2795" ht="12.75">
      <c r="C2795" s="18"/>
    </row>
    <row r="2796" ht="12.75">
      <c r="C2796" s="18"/>
    </row>
    <row r="2797" ht="12.75">
      <c r="C2797" s="18"/>
    </row>
    <row r="2798" ht="12.75">
      <c r="C2798" s="18"/>
    </row>
    <row r="2799" ht="12.75">
      <c r="C2799" s="18"/>
    </row>
    <row r="2800" ht="12.75">
      <c r="C2800" s="18"/>
    </row>
    <row r="2801" ht="12.75">
      <c r="C2801" s="18"/>
    </row>
    <row r="2802" ht="12.75">
      <c r="C2802" s="18"/>
    </row>
    <row r="2803" ht="12.75">
      <c r="C2803" s="18"/>
    </row>
    <row r="2804" ht="12.75">
      <c r="C2804" s="18"/>
    </row>
    <row r="2805" ht="12.75">
      <c r="C2805" s="18"/>
    </row>
    <row r="2806" ht="12.75">
      <c r="C2806" s="18"/>
    </row>
    <row r="2807" ht="12.75">
      <c r="C2807" s="18"/>
    </row>
    <row r="2808" ht="12.75">
      <c r="C2808" s="18"/>
    </row>
    <row r="2809" ht="12.75">
      <c r="C2809" s="18"/>
    </row>
    <row r="2810" ht="12.75">
      <c r="C2810" s="18"/>
    </row>
    <row r="2811" ht="12.75">
      <c r="C2811" s="18"/>
    </row>
    <row r="2812" ht="12.75">
      <c r="C2812" s="18"/>
    </row>
    <row r="2813" ht="12.75">
      <c r="C2813" s="18"/>
    </row>
    <row r="2814" ht="12.75">
      <c r="C2814" s="18"/>
    </row>
    <row r="2815" ht="12.75">
      <c r="C2815" s="18"/>
    </row>
    <row r="2816" ht="12.75">
      <c r="C2816" s="18"/>
    </row>
    <row r="2817" ht="12.75">
      <c r="C2817" s="18"/>
    </row>
    <row r="2818" ht="12.75">
      <c r="C2818" s="18"/>
    </row>
    <row r="2819" ht="12.75">
      <c r="C2819" s="18"/>
    </row>
    <row r="2820" ht="12.75">
      <c r="C2820" s="18"/>
    </row>
    <row r="2821" ht="12.75">
      <c r="C2821" s="18"/>
    </row>
    <row r="2822" ht="12.75">
      <c r="C2822" s="18"/>
    </row>
    <row r="2823" ht="12.75">
      <c r="C2823" s="18"/>
    </row>
    <row r="2824" ht="12.75">
      <c r="C2824" s="18"/>
    </row>
    <row r="2825" ht="12.75">
      <c r="C2825" s="18"/>
    </row>
    <row r="2826" ht="12.75">
      <c r="C2826" s="18"/>
    </row>
    <row r="2827" ht="12.75">
      <c r="C2827" s="18"/>
    </row>
    <row r="2828" ht="12.75">
      <c r="C2828" s="18"/>
    </row>
    <row r="2829" ht="12.75">
      <c r="C2829" s="18"/>
    </row>
    <row r="2830" ht="12.75">
      <c r="C2830" s="18"/>
    </row>
    <row r="2831" ht="12.75">
      <c r="C2831" s="18"/>
    </row>
    <row r="2832" ht="12.75">
      <c r="C2832" s="18"/>
    </row>
    <row r="2833" ht="12.75">
      <c r="C2833" s="18"/>
    </row>
    <row r="2834" ht="12.75">
      <c r="C2834" s="18"/>
    </row>
    <row r="2835" ht="12.75">
      <c r="C2835" s="18"/>
    </row>
    <row r="2836" ht="12.75">
      <c r="C2836" s="18"/>
    </row>
    <row r="2837" ht="12.75">
      <c r="C2837" s="18"/>
    </row>
    <row r="2838" ht="12.75">
      <c r="C2838" s="18"/>
    </row>
    <row r="2839" ht="12.75">
      <c r="C2839" s="18"/>
    </row>
    <row r="2840" ht="12.75">
      <c r="C2840" s="18"/>
    </row>
    <row r="2841" ht="12.75">
      <c r="C2841" s="18"/>
    </row>
    <row r="2842" ht="12.75">
      <c r="C2842" s="18"/>
    </row>
    <row r="2843" ht="12.75">
      <c r="C2843" s="18"/>
    </row>
    <row r="2844" ht="12.75">
      <c r="C2844" s="18"/>
    </row>
    <row r="2845" ht="12.75">
      <c r="C2845" s="18"/>
    </row>
    <row r="2846" ht="12.75">
      <c r="C2846" s="18"/>
    </row>
    <row r="2847" ht="12.75">
      <c r="C2847" s="18"/>
    </row>
    <row r="2848" ht="12.75">
      <c r="C2848" s="18"/>
    </row>
    <row r="2849" ht="12.75">
      <c r="C2849" s="18"/>
    </row>
    <row r="2850" ht="12.75">
      <c r="C2850" s="18"/>
    </row>
    <row r="2851" ht="12.75">
      <c r="C2851" s="18"/>
    </row>
    <row r="2852" ht="12.75">
      <c r="C2852" s="18"/>
    </row>
    <row r="2853" ht="12.75">
      <c r="C2853" s="18"/>
    </row>
    <row r="2854" ht="12.75">
      <c r="C2854" s="18"/>
    </row>
    <row r="2855" ht="12.75">
      <c r="C2855" s="18"/>
    </row>
    <row r="2856" ht="12.75">
      <c r="C2856" s="18"/>
    </row>
    <row r="2857" ht="12.75">
      <c r="C2857" s="18"/>
    </row>
    <row r="2858" ht="12.75">
      <c r="C2858" s="18"/>
    </row>
    <row r="2859" ht="12.75">
      <c r="C2859" s="18"/>
    </row>
    <row r="2860" ht="12.75">
      <c r="C2860" s="18"/>
    </row>
    <row r="2861" ht="12.75">
      <c r="C2861" s="18"/>
    </row>
    <row r="2862" ht="12.75">
      <c r="C2862" s="18"/>
    </row>
    <row r="2863" ht="12.75">
      <c r="C2863" s="18"/>
    </row>
    <row r="2864" ht="12.75">
      <c r="C2864" s="18"/>
    </row>
    <row r="2865" ht="12.75">
      <c r="C2865" s="18"/>
    </row>
    <row r="2866" ht="12.75">
      <c r="C2866" s="18"/>
    </row>
    <row r="2867" ht="12.75">
      <c r="C2867" s="18"/>
    </row>
    <row r="2868" ht="12.75">
      <c r="C2868" s="18"/>
    </row>
    <row r="2869" ht="12.75">
      <c r="C2869" s="18"/>
    </row>
    <row r="2870" ht="12.75">
      <c r="C2870" s="18"/>
    </row>
    <row r="2871" ht="12.75">
      <c r="C2871" s="18"/>
    </row>
    <row r="2872" ht="12.75">
      <c r="C2872" s="18"/>
    </row>
    <row r="2873" ht="12.75">
      <c r="C2873" s="18"/>
    </row>
    <row r="2874" ht="12.75">
      <c r="C2874" s="18"/>
    </row>
    <row r="2875" ht="12.75">
      <c r="C2875" s="18"/>
    </row>
    <row r="2876" ht="12.75">
      <c r="C2876" s="18"/>
    </row>
    <row r="2877" ht="12.75">
      <c r="C2877" s="18"/>
    </row>
    <row r="2878" ht="12.75">
      <c r="C2878" s="18"/>
    </row>
    <row r="2879" ht="12.75">
      <c r="C2879" s="18"/>
    </row>
    <row r="2880" ht="12.75">
      <c r="C2880" s="18"/>
    </row>
    <row r="2881" ht="12.75">
      <c r="C2881" s="18"/>
    </row>
    <row r="2882" ht="12.75">
      <c r="C2882" s="18"/>
    </row>
    <row r="2883" ht="12.75">
      <c r="C2883" s="18"/>
    </row>
    <row r="2884" ht="12.75">
      <c r="C2884" s="18"/>
    </row>
    <row r="2885" ht="12.75">
      <c r="C2885" s="18"/>
    </row>
    <row r="2886" ht="12.75">
      <c r="C2886" s="18"/>
    </row>
    <row r="2887" ht="12.75">
      <c r="C2887" s="18"/>
    </row>
    <row r="2888" ht="12.75">
      <c r="C2888" s="18"/>
    </row>
    <row r="2889" ht="12.75">
      <c r="C2889" s="18"/>
    </row>
    <row r="2890" ht="12.75">
      <c r="C2890" s="18"/>
    </row>
    <row r="2891" ht="12.75">
      <c r="C2891" s="18"/>
    </row>
    <row r="2892" ht="12.75">
      <c r="C2892" s="18"/>
    </row>
    <row r="2893" ht="12.75">
      <c r="C2893" s="18"/>
    </row>
    <row r="2894" ht="12.75">
      <c r="C2894" s="18"/>
    </row>
    <row r="2895" ht="12.75">
      <c r="C2895" s="18"/>
    </row>
    <row r="2896" ht="12.75">
      <c r="C2896" s="18"/>
    </row>
    <row r="2897" ht="12.75">
      <c r="C2897" s="18"/>
    </row>
    <row r="2898" ht="12.75">
      <c r="C2898" s="18"/>
    </row>
    <row r="2899" ht="12.75">
      <c r="C2899" s="18"/>
    </row>
    <row r="2900" ht="12.75">
      <c r="C2900" s="18"/>
    </row>
    <row r="2901" ht="12.75">
      <c r="C2901" s="18"/>
    </row>
    <row r="2902" ht="12.75">
      <c r="C2902" s="18"/>
    </row>
    <row r="2903" ht="12.75">
      <c r="C2903" s="18"/>
    </row>
    <row r="2904" ht="12.75">
      <c r="C2904" s="18"/>
    </row>
    <row r="2905" ht="12.75">
      <c r="C2905" s="18"/>
    </row>
    <row r="2906" ht="12.75">
      <c r="C2906" s="18"/>
    </row>
    <row r="2907" ht="12.75">
      <c r="C2907" s="18"/>
    </row>
    <row r="2908" ht="12.75">
      <c r="C2908" s="18"/>
    </row>
    <row r="2909" ht="12.75">
      <c r="C2909" s="18"/>
    </row>
    <row r="2910" ht="12.75">
      <c r="C2910" s="18"/>
    </row>
    <row r="2911" ht="12.75">
      <c r="C2911" s="18"/>
    </row>
    <row r="2912" ht="12.75">
      <c r="C2912" s="18"/>
    </row>
    <row r="2913" ht="12.75">
      <c r="C2913" s="18"/>
    </row>
    <row r="2914" ht="12.75">
      <c r="C2914" s="18"/>
    </row>
    <row r="2915" ht="12.75">
      <c r="C2915" s="18"/>
    </row>
    <row r="2916" ht="12.75">
      <c r="C2916" s="18"/>
    </row>
    <row r="2917" ht="12.75">
      <c r="C2917" s="18"/>
    </row>
    <row r="2918" ht="12.75">
      <c r="C2918" s="18"/>
    </row>
    <row r="2919" ht="12.75">
      <c r="C2919" s="18"/>
    </row>
    <row r="2920" ht="12.75">
      <c r="C2920" s="18"/>
    </row>
    <row r="2921" ht="12.75">
      <c r="C2921" s="18"/>
    </row>
    <row r="2922" ht="12.75">
      <c r="C2922" s="18"/>
    </row>
    <row r="2923" ht="12.75">
      <c r="C2923" s="18"/>
    </row>
    <row r="2924" ht="12.75">
      <c r="C2924" s="18"/>
    </row>
    <row r="2925" ht="12.75">
      <c r="C2925" s="18"/>
    </row>
    <row r="2926" ht="12.75">
      <c r="C2926" s="18"/>
    </row>
    <row r="2927" ht="12.75">
      <c r="C2927" s="18"/>
    </row>
    <row r="2928" ht="12.75">
      <c r="C2928" s="18"/>
    </row>
    <row r="2929" ht="12.75">
      <c r="C2929" s="18"/>
    </row>
    <row r="2930" ht="12.75">
      <c r="C2930" s="18"/>
    </row>
    <row r="2931" ht="12.75">
      <c r="C2931" s="18"/>
    </row>
    <row r="2932" ht="12.75">
      <c r="C2932" s="18"/>
    </row>
    <row r="2933" ht="12.75">
      <c r="C2933" s="18"/>
    </row>
    <row r="2934" ht="12.75">
      <c r="C2934" s="18"/>
    </row>
    <row r="2935" ht="12.75">
      <c r="C2935" s="18"/>
    </row>
    <row r="2936" ht="12.75">
      <c r="C2936" s="18"/>
    </row>
    <row r="2937" ht="12.75">
      <c r="C2937" s="18"/>
    </row>
    <row r="2938" ht="12.75">
      <c r="C2938" s="18"/>
    </row>
    <row r="2939" ht="12.75">
      <c r="C2939" s="18"/>
    </row>
    <row r="2940" ht="12.75">
      <c r="C2940" s="18"/>
    </row>
    <row r="2941" ht="12.75">
      <c r="C2941" s="18"/>
    </row>
    <row r="2942" ht="12.75">
      <c r="C2942" s="18"/>
    </row>
    <row r="2943" ht="12.75">
      <c r="C2943" s="18"/>
    </row>
    <row r="2944" ht="12.75">
      <c r="C2944" s="18"/>
    </row>
    <row r="2945" ht="12.75">
      <c r="C2945" s="18"/>
    </row>
    <row r="2946" ht="12.75">
      <c r="C2946" s="18"/>
    </row>
    <row r="2947" ht="12.75">
      <c r="C2947" s="18"/>
    </row>
    <row r="2948" ht="12.75">
      <c r="C2948" s="18"/>
    </row>
    <row r="2949" ht="12.75">
      <c r="C2949" s="18"/>
    </row>
    <row r="2950" ht="12.75">
      <c r="C2950" s="18"/>
    </row>
    <row r="2951" ht="12.75">
      <c r="C2951" s="18"/>
    </row>
    <row r="2952" ht="12.75">
      <c r="C2952" s="18"/>
    </row>
    <row r="2953" ht="12.75">
      <c r="C2953" s="18"/>
    </row>
    <row r="2954" ht="12.75">
      <c r="C2954" s="18"/>
    </row>
    <row r="2955" ht="12.75">
      <c r="C2955" s="18"/>
    </row>
    <row r="2956" ht="12.75">
      <c r="C2956" s="18"/>
    </row>
    <row r="2957" ht="12.75">
      <c r="C2957" s="18"/>
    </row>
    <row r="2958" ht="12.75">
      <c r="C2958" s="18"/>
    </row>
    <row r="2959" ht="12.75">
      <c r="C2959" s="18"/>
    </row>
    <row r="2960" ht="12.75">
      <c r="C2960" s="18"/>
    </row>
    <row r="2961" ht="12.75">
      <c r="C2961" s="18"/>
    </row>
    <row r="2962" ht="12.75">
      <c r="C2962" s="18"/>
    </row>
    <row r="2963" ht="12.75">
      <c r="C2963" s="18"/>
    </row>
    <row r="2964" ht="12.75">
      <c r="C2964" s="18"/>
    </row>
    <row r="2965" ht="12.75">
      <c r="C2965" s="18"/>
    </row>
    <row r="2966" ht="12.75">
      <c r="C2966" s="18"/>
    </row>
    <row r="2967" ht="12.75">
      <c r="C2967" s="18"/>
    </row>
    <row r="2968" ht="12.75">
      <c r="C2968" s="18"/>
    </row>
    <row r="2969" ht="12.75">
      <c r="C2969" s="18"/>
    </row>
    <row r="2970" ht="12.75">
      <c r="C2970" s="18"/>
    </row>
    <row r="2971" ht="12.75">
      <c r="C2971" s="18"/>
    </row>
    <row r="2972" ht="12.75">
      <c r="C2972" s="18"/>
    </row>
    <row r="2973" ht="12.75">
      <c r="C2973" s="18"/>
    </row>
    <row r="2974" ht="12.75">
      <c r="C2974" s="18"/>
    </row>
    <row r="2975" ht="12.75">
      <c r="C2975" s="18"/>
    </row>
    <row r="2976" ht="12.75">
      <c r="C2976" s="18"/>
    </row>
    <row r="2977" ht="12.75">
      <c r="C2977" s="18"/>
    </row>
    <row r="2978" ht="12.75">
      <c r="C2978" s="18"/>
    </row>
    <row r="2979" ht="12.75">
      <c r="C2979" s="18"/>
    </row>
    <row r="2980" ht="12.75">
      <c r="C2980" s="18"/>
    </row>
    <row r="2981" ht="12.75">
      <c r="C2981" s="18"/>
    </row>
    <row r="2982" ht="12.75">
      <c r="C2982" s="18"/>
    </row>
    <row r="2983" ht="12.75">
      <c r="C2983" s="18"/>
    </row>
    <row r="2984" ht="12.75">
      <c r="C2984" s="18"/>
    </row>
    <row r="2985" ht="12.75">
      <c r="C2985" s="18"/>
    </row>
    <row r="2986" ht="12.75">
      <c r="C2986" s="18"/>
    </row>
    <row r="2987" ht="12.75">
      <c r="C2987" s="18"/>
    </row>
    <row r="2988" ht="12.75">
      <c r="C2988" s="18"/>
    </row>
    <row r="2989" ht="12.75">
      <c r="C2989" s="18"/>
    </row>
    <row r="2990" ht="12.75">
      <c r="C2990" s="18"/>
    </row>
    <row r="2991" ht="12.75">
      <c r="C2991" s="18"/>
    </row>
    <row r="2992" ht="12.75">
      <c r="C2992" s="18"/>
    </row>
    <row r="2993" ht="12.75">
      <c r="C2993" s="18"/>
    </row>
    <row r="2994" ht="12.75">
      <c r="C2994" s="18"/>
    </row>
    <row r="2995" ht="12.75">
      <c r="C2995" s="18"/>
    </row>
    <row r="2996" ht="12.75">
      <c r="C2996" s="18"/>
    </row>
    <row r="2997" ht="12.75">
      <c r="C2997" s="18"/>
    </row>
    <row r="2998" ht="12.75">
      <c r="C2998" s="18"/>
    </row>
    <row r="2999" ht="12.75">
      <c r="C2999" s="18"/>
    </row>
    <row r="3000" ht="12.75">
      <c r="C3000" s="18"/>
    </row>
    <row r="3001" ht="12.75">
      <c r="C3001" s="18"/>
    </row>
    <row r="3002" ht="12.75">
      <c r="C3002" s="18"/>
    </row>
    <row r="3003" ht="12.75">
      <c r="C3003" s="18"/>
    </row>
    <row r="3004" ht="12.75">
      <c r="C3004" s="18"/>
    </row>
    <row r="3005" ht="12.75">
      <c r="C3005" s="18"/>
    </row>
    <row r="3006" ht="12.75">
      <c r="C3006" s="18"/>
    </row>
    <row r="3007" ht="12.75">
      <c r="C3007" s="18"/>
    </row>
    <row r="3008" ht="12.75">
      <c r="C3008" s="18"/>
    </row>
    <row r="3009" ht="12.75">
      <c r="C3009" s="18"/>
    </row>
    <row r="3010" ht="12.75">
      <c r="C3010" s="18"/>
    </row>
    <row r="3011" ht="12.75">
      <c r="C3011" s="18"/>
    </row>
    <row r="3012" ht="12.75">
      <c r="C3012" s="18"/>
    </row>
    <row r="3013" ht="12.75">
      <c r="C3013" s="18"/>
    </row>
    <row r="3014" ht="12.75">
      <c r="C3014" s="18"/>
    </row>
    <row r="3015" ht="12.75">
      <c r="C3015" s="18"/>
    </row>
    <row r="3016" ht="12.75">
      <c r="C3016" s="18"/>
    </row>
    <row r="3017" ht="12.75">
      <c r="C3017" s="18"/>
    </row>
    <row r="3018" ht="12.75">
      <c r="C3018" s="18"/>
    </row>
    <row r="3019" ht="12.75">
      <c r="C3019" s="18"/>
    </row>
    <row r="3020" ht="12.75">
      <c r="C3020" s="18"/>
    </row>
    <row r="3021" ht="12.75">
      <c r="C3021" s="18"/>
    </row>
    <row r="3022" ht="12.75">
      <c r="C3022" s="18"/>
    </row>
    <row r="3023" ht="12.75">
      <c r="C3023" s="18"/>
    </row>
    <row r="3024" ht="12.75">
      <c r="C3024" s="18"/>
    </row>
    <row r="3025" ht="12.75">
      <c r="C3025" s="18"/>
    </row>
    <row r="3026" ht="12.75">
      <c r="C3026" s="18"/>
    </row>
    <row r="3027" ht="12.75">
      <c r="C3027" s="18"/>
    </row>
    <row r="3028" ht="12.75">
      <c r="C3028" s="18"/>
    </row>
    <row r="3029" ht="12.75">
      <c r="C3029" s="18"/>
    </row>
    <row r="3030" ht="12.75">
      <c r="C3030" s="18"/>
    </row>
    <row r="3031" ht="12.75">
      <c r="C3031" s="18"/>
    </row>
    <row r="3032" ht="12.75">
      <c r="C3032" s="18"/>
    </row>
    <row r="3033" ht="12.75">
      <c r="C3033" s="18"/>
    </row>
    <row r="3034" ht="12.75">
      <c r="C3034" s="18"/>
    </row>
    <row r="3035" ht="12.75">
      <c r="C3035" s="18"/>
    </row>
    <row r="3036" ht="12.75">
      <c r="C3036" s="18"/>
    </row>
    <row r="3037" ht="12.75">
      <c r="C3037" s="18"/>
    </row>
    <row r="3038" ht="12.75">
      <c r="C3038" s="18"/>
    </row>
    <row r="3039" ht="12.75">
      <c r="C3039" s="18"/>
    </row>
    <row r="3040" ht="12.75">
      <c r="C3040" s="18"/>
    </row>
    <row r="3041" ht="12.75">
      <c r="C3041" s="18"/>
    </row>
    <row r="3042" ht="12.75">
      <c r="C3042" s="18"/>
    </row>
    <row r="3043" ht="12.75">
      <c r="C3043" s="18"/>
    </row>
    <row r="3044" ht="12.75">
      <c r="C3044" s="18"/>
    </row>
    <row r="3045" ht="12.75">
      <c r="C3045" s="18"/>
    </row>
    <row r="3046" ht="12.75">
      <c r="C3046" s="18"/>
    </row>
    <row r="3047" ht="12.75">
      <c r="C3047" s="18"/>
    </row>
    <row r="3048" ht="12.75">
      <c r="C3048" s="18"/>
    </row>
    <row r="3049" ht="12.75">
      <c r="C3049" s="18"/>
    </row>
    <row r="3050" ht="12.75">
      <c r="C3050" s="18"/>
    </row>
    <row r="3051" ht="12.75">
      <c r="C3051" s="18"/>
    </row>
    <row r="3052" ht="12.75">
      <c r="C3052" s="18"/>
    </row>
    <row r="3053" ht="12.75">
      <c r="C3053" s="18"/>
    </row>
    <row r="3054" ht="12.75">
      <c r="C3054" s="18"/>
    </row>
    <row r="3055" ht="12.75">
      <c r="C3055" s="18"/>
    </row>
    <row r="3056" ht="12.75">
      <c r="C3056" s="18"/>
    </row>
    <row r="3057" ht="12.75">
      <c r="C3057" s="18"/>
    </row>
    <row r="3058" ht="12.75">
      <c r="C3058" s="18"/>
    </row>
    <row r="3059" ht="12.75">
      <c r="C3059" s="18"/>
    </row>
    <row r="3060" ht="12.75">
      <c r="C3060" s="18"/>
    </row>
    <row r="3061" ht="12.75">
      <c r="C3061" s="18"/>
    </row>
    <row r="3062" ht="12.75">
      <c r="C3062" s="18"/>
    </row>
    <row r="3063" ht="12.75">
      <c r="C3063" s="18"/>
    </row>
    <row r="3064" ht="12.75">
      <c r="C3064" s="18"/>
    </row>
    <row r="3065" ht="12.75">
      <c r="C3065" s="18"/>
    </row>
    <row r="3066" ht="12.75">
      <c r="C3066" s="18"/>
    </row>
    <row r="3067" ht="12.75">
      <c r="C3067" s="18"/>
    </row>
    <row r="3068" ht="12.75">
      <c r="C3068" s="18"/>
    </row>
    <row r="3069" ht="12.75">
      <c r="C3069" s="18"/>
    </row>
    <row r="3070" ht="12.75">
      <c r="C3070" s="18"/>
    </row>
    <row r="3071" ht="12.75">
      <c r="C3071" s="18"/>
    </row>
    <row r="3072" ht="12.75">
      <c r="C3072" s="18"/>
    </row>
    <row r="3073" ht="12.75">
      <c r="C3073" s="18"/>
    </row>
    <row r="3074" ht="12.75">
      <c r="C3074" s="18"/>
    </row>
    <row r="3075" ht="12.75">
      <c r="C3075" s="18"/>
    </row>
    <row r="3076" ht="12.75">
      <c r="C3076" s="18"/>
    </row>
    <row r="3077" ht="12.75">
      <c r="C3077" s="18"/>
    </row>
    <row r="3078" ht="12.75">
      <c r="C3078" s="18"/>
    </row>
    <row r="3079" ht="12.75">
      <c r="C3079" s="18"/>
    </row>
    <row r="3080" ht="12.75">
      <c r="C3080" s="18"/>
    </row>
    <row r="3081" ht="12.75">
      <c r="C3081" s="18"/>
    </row>
    <row r="3082" ht="12.75">
      <c r="C3082" s="18"/>
    </row>
    <row r="3083" ht="12.75">
      <c r="C3083" s="18"/>
    </row>
    <row r="3084" ht="12.75">
      <c r="C3084" s="18"/>
    </row>
    <row r="3085" ht="12.75">
      <c r="C3085" s="18"/>
    </row>
    <row r="3086" ht="12.75">
      <c r="C3086" s="18"/>
    </row>
    <row r="3087" ht="12.75">
      <c r="C3087" s="18"/>
    </row>
    <row r="3088" ht="12.75">
      <c r="C3088" s="18"/>
    </row>
    <row r="3089" ht="12.75">
      <c r="C3089" s="18"/>
    </row>
    <row r="3090" ht="12.75">
      <c r="C3090" s="18"/>
    </row>
    <row r="3091" ht="12.75">
      <c r="C3091" s="18"/>
    </row>
    <row r="3092" ht="12.75">
      <c r="C3092" s="18"/>
    </row>
    <row r="3093" ht="12.75">
      <c r="C3093" s="18"/>
    </row>
    <row r="3094" ht="12.75">
      <c r="C3094" s="18"/>
    </row>
    <row r="3095" ht="12.75">
      <c r="C3095" s="18"/>
    </row>
    <row r="3096" ht="12.75">
      <c r="C3096" s="18"/>
    </row>
    <row r="3097" ht="12.75">
      <c r="C3097" s="18"/>
    </row>
    <row r="3098" ht="12.75">
      <c r="C3098" s="18"/>
    </row>
    <row r="3099" ht="12.75">
      <c r="C3099" s="18"/>
    </row>
    <row r="3100" ht="12.75">
      <c r="C3100" s="18"/>
    </row>
    <row r="3101" ht="12.75">
      <c r="C3101" s="18"/>
    </row>
    <row r="3102" ht="12.75">
      <c r="C3102" s="18"/>
    </row>
    <row r="3103" ht="12.75">
      <c r="C3103" s="18"/>
    </row>
    <row r="3104" ht="12.75">
      <c r="C3104" s="18"/>
    </row>
    <row r="3105" ht="12.75">
      <c r="C3105" s="18"/>
    </row>
    <row r="3106" ht="12.75">
      <c r="C3106" s="18"/>
    </row>
    <row r="3107" ht="12.75">
      <c r="C3107" s="18"/>
    </row>
    <row r="3108" ht="12.75">
      <c r="C3108" s="18"/>
    </row>
    <row r="3109" ht="12.75">
      <c r="C3109" s="18"/>
    </row>
    <row r="3110" ht="12.75">
      <c r="C3110" s="18"/>
    </row>
    <row r="3111" ht="12.75">
      <c r="C3111" s="18"/>
    </row>
    <row r="3112" ht="12.75">
      <c r="C3112" s="18"/>
    </row>
    <row r="3113" ht="12.75">
      <c r="C3113" s="18"/>
    </row>
    <row r="3114" ht="12.75">
      <c r="C3114" s="18"/>
    </row>
    <row r="3115" ht="12.75">
      <c r="C3115" s="18"/>
    </row>
    <row r="3116" ht="12.75">
      <c r="C3116" s="18"/>
    </row>
    <row r="3117" ht="12.75">
      <c r="C3117" s="18"/>
    </row>
    <row r="3118" ht="12.75">
      <c r="C3118" s="18"/>
    </row>
    <row r="3119" ht="12.75">
      <c r="C3119" s="18"/>
    </row>
    <row r="3120" ht="12.75">
      <c r="C3120" s="18"/>
    </row>
    <row r="3121" ht="12.75">
      <c r="C3121" s="18"/>
    </row>
    <row r="3122" ht="12.75">
      <c r="C3122" s="18"/>
    </row>
    <row r="3123" ht="12.75">
      <c r="C3123" s="18"/>
    </row>
    <row r="3124" ht="12.75">
      <c r="C3124" s="18"/>
    </row>
    <row r="3125" ht="12.75">
      <c r="C3125" s="18"/>
    </row>
    <row r="3126" ht="12.75">
      <c r="C3126" s="18"/>
    </row>
    <row r="3127" ht="12.75">
      <c r="C3127" s="18"/>
    </row>
    <row r="3128" ht="12.75">
      <c r="C3128" s="18"/>
    </row>
    <row r="3129" ht="12.75">
      <c r="C3129" s="18"/>
    </row>
    <row r="3130" ht="12.75">
      <c r="C3130" s="18"/>
    </row>
    <row r="3131" ht="12.75">
      <c r="C3131" s="18"/>
    </row>
    <row r="3132" ht="12.75">
      <c r="C3132" s="18"/>
    </row>
    <row r="3133" ht="12.75">
      <c r="C3133" s="18"/>
    </row>
    <row r="3134" ht="12.75">
      <c r="C3134" s="18"/>
    </row>
    <row r="3135" ht="12.75">
      <c r="C3135" s="18"/>
    </row>
    <row r="3136" ht="12.75">
      <c r="C3136" s="18"/>
    </row>
    <row r="3137" ht="12.75">
      <c r="C3137" s="18"/>
    </row>
    <row r="3138" ht="12.75">
      <c r="C3138" s="18"/>
    </row>
    <row r="3139" ht="12.75">
      <c r="C3139" s="18"/>
    </row>
    <row r="3140" ht="12.75">
      <c r="C3140" s="18"/>
    </row>
    <row r="3141" ht="12.75">
      <c r="C3141" s="18"/>
    </row>
    <row r="3142" ht="12.75">
      <c r="C3142" s="18"/>
    </row>
    <row r="3143" ht="12.75">
      <c r="C3143" s="18"/>
    </row>
    <row r="3144" ht="12.75">
      <c r="C3144" s="18"/>
    </row>
    <row r="3145" ht="12.75">
      <c r="C3145" s="18"/>
    </row>
    <row r="3146" ht="12.75">
      <c r="C3146" s="18"/>
    </row>
    <row r="3147" ht="12.75">
      <c r="C3147" s="18"/>
    </row>
    <row r="3148" ht="12.75">
      <c r="C3148" s="18"/>
    </row>
    <row r="3149" ht="12.75">
      <c r="C3149" s="18"/>
    </row>
    <row r="3150" ht="12.75">
      <c r="C3150" s="18"/>
    </row>
    <row r="3151" ht="12.75">
      <c r="C3151" s="18"/>
    </row>
    <row r="3152" ht="12.75">
      <c r="C3152" s="18"/>
    </row>
    <row r="3153" ht="12.75">
      <c r="C3153" s="18"/>
    </row>
    <row r="3154" ht="12.75">
      <c r="C3154" s="18"/>
    </row>
    <row r="3155" ht="12.75">
      <c r="C3155" s="18"/>
    </row>
    <row r="3156" ht="12.75">
      <c r="C3156" s="18"/>
    </row>
    <row r="3157" ht="12.75">
      <c r="C3157" s="18"/>
    </row>
    <row r="3158" ht="12.75">
      <c r="C3158" s="18"/>
    </row>
    <row r="3159" ht="12.75">
      <c r="C3159" s="18"/>
    </row>
    <row r="3160" ht="12.75">
      <c r="C3160" s="18"/>
    </row>
    <row r="3161" ht="12.75">
      <c r="C3161" s="18"/>
    </row>
    <row r="3162" ht="12.75">
      <c r="C3162" s="18"/>
    </row>
    <row r="3163" ht="12.75">
      <c r="C3163" s="18"/>
    </row>
    <row r="3164" ht="12.75">
      <c r="C3164" s="18"/>
    </row>
    <row r="3165" ht="12.75">
      <c r="C3165" s="18"/>
    </row>
    <row r="3166" ht="12.75">
      <c r="C3166" s="18"/>
    </row>
    <row r="3167" ht="12.75">
      <c r="C3167" s="18"/>
    </row>
    <row r="3168" ht="12.75">
      <c r="C3168" s="18"/>
    </row>
    <row r="3169" ht="12.75">
      <c r="C3169" s="18"/>
    </row>
    <row r="3170" ht="12.75">
      <c r="C3170" s="18"/>
    </row>
    <row r="3171" ht="12.75">
      <c r="C3171" s="18"/>
    </row>
    <row r="3172" ht="12.75">
      <c r="C3172" s="18"/>
    </row>
    <row r="3173" ht="12.75">
      <c r="C3173" s="18"/>
    </row>
    <row r="3174" ht="12.75">
      <c r="C3174" s="18"/>
    </row>
    <row r="3175" ht="12.75">
      <c r="C3175" s="18"/>
    </row>
    <row r="3176" ht="12.75">
      <c r="C3176" s="18"/>
    </row>
    <row r="3177" ht="12.75">
      <c r="C3177" s="18"/>
    </row>
    <row r="3178" ht="12.75">
      <c r="C3178" s="18"/>
    </row>
    <row r="3179" ht="12.75">
      <c r="C3179" s="18"/>
    </row>
    <row r="3180" ht="12.75">
      <c r="C3180" s="18"/>
    </row>
    <row r="3181" ht="12.75">
      <c r="C3181" s="18"/>
    </row>
    <row r="3182" ht="12.75">
      <c r="C3182" s="18"/>
    </row>
    <row r="3183" ht="12.75">
      <c r="C3183" s="18"/>
    </row>
    <row r="3184" ht="12.75">
      <c r="C3184" s="18"/>
    </row>
    <row r="3185" ht="12.75">
      <c r="C3185" s="18"/>
    </row>
    <row r="3186" ht="12.75">
      <c r="C3186" s="18"/>
    </row>
    <row r="3187" ht="12.75">
      <c r="C3187" s="18"/>
    </row>
    <row r="3188" ht="12.75">
      <c r="C3188" s="18"/>
    </row>
    <row r="3189" ht="12.75">
      <c r="C3189" s="18"/>
    </row>
    <row r="3190" ht="12.75">
      <c r="C3190" s="18"/>
    </row>
    <row r="3191" ht="12.75">
      <c r="C3191" s="18"/>
    </row>
    <row r="3192" ht="12.75">
      <c r="C3192" s="18"/>
    </row>
    <row r="3193" ht="12.75">
      <c r="C3193" s="18"/>
    </row>
    <row r="3194" ht="12.75">
      <c r="C3194" s="18"/>
    </row>
    <row r="3195" ht="12.75">
      <c r="C3195" s="18"/>
    </row>
    <row r="3196" ht="12.75">
      <c r="C3196" s="18"/>
    </row>
    <row r="3197" ht="12.75">
      <c r="C3197" s="18"/>
    </row>
    <row r="3198" ht="12.75">
      <c r="C3198" s="18"/>
    </row>
    <row r="3199" ht="12.75">
      <c r="C3199" s="18"/>
    </row>
    <row r="3200" ht="12.75">
      <c r="C3200" s="18"/>
    </row>
    <row r="3201" ht="12.75">
      <c r="C3201" s="18"/>
    </row>
    <row r="3202" ht="12.75">
      <c r="C3202" s="18"/>
    </row>
    <row r="3203" ht="12.75">
      <c r="C3203" s="18"/>
    </row>
    <row r="3204" ht="12.75">
      <c r="C3204" s="18"/>
    </row>
    <row r="3205" ht="12.75">
      <c r="C3205" s="18"/>
    </row>
    <row r="3206" ht="12.75">
      <c r="C3206" s="18"/>
    </row>
    <row r="3207" ht="12.75">
      <c r="C3207" s="18"/>
    </row>
    <row r="3208" ht="12.75">
      <c r="C3208" s="18"/>
    </row>
    <row r="3209" ht="12.75">
      <c r="C3209" s="18"/>
    </row>
    <row r="3210" ht="12.75">
      <c r="C3210" s="18"/>
    </row>
    <row r="3211" ht="12.75">
      <c r="C3211" s="18"/>
    </row>
    <row r="3212" ht="12.75">
      <c r="C3212" s="18"/>
    </row>
    <row r="3213" ht="12.75">
      <c r="C3213" s="18"/>
    </row>
    <row r="3214" ht="12.75">
      <c r="C3214" s="18"/>
    </row>
    <row r="3215" ht="12.75">
      <c r="C3215" s="18"/>
    </row>
    <row r="3216" ht="12.75">
      <c r="C3216" s="18"/>
    </row>
    <row r="3217" ht="12.75">
      <c r="C3217" s="18"/>
    </row>
    <row r="3218" ht="12.75">
      <c r="C3218" s="18"/>
    </row>
    <row r="3219" ht="12.75">
      <c r="C3219" s="18"/>
    </row>
    <row r="3220" ht="12.75">
      <c r="C3220" s="18"/>
    </row>
    <row r="3221" ht="12.75">
      <c r="C3221" s="18"/>
    </row>
    <row r="3222" ht="12.75">
      <c r="C3222" s="18"/>
    </row>
    <row r="3223" ht="12.75">
      <c r="C3223" s="18"/>
    </row>
    <row r="3224" ht="12.75">
      <c r="C3224" s="18"/>
    </row>
    <row r="3225" ht="12.75">
      <c r="C3225" s="18"/>
    </row>
    <row r="3226" ht="12.75">
      <c r="C3226" s="18"/>
    </row>
    <row r="3227" ht="12.75">
      <c r="C3227" s="18"/>
    </row>
    <row r="3228" ht="12.75">
      <c r="C3228" s="18"/>
    </row>
    <row r="3229" ht="12.75">
      <c r="C3229" s="18"/>
    </row>
    <row r="3230" ht="12.75">
      <c r="C3230" s="18"/>
    </row>
    <row r="3231" ht="12.75">
      <c r="C3231" s="18"/>
    </row>
    <row r="3232" ht="12.75">
      <c r="C3232" s="18"/>
    </row>
    <row r="3233" ht="12.75">
      <c r="C3233" s="18"/>
    </row>
    <row r="3234" ht="12.75">
      <c r="C3234" s="18"/>
    </row>
    <row r="3235" ht="12.75">
      <c r="C3235" s="18"/>
    </row>
    <row r="3236" ht="12.75">
      <c r="C3236" s="18"/>
    </row>
    <row r="3237" ht="12.75">
      <c r="C3237" s="18"/>
    </row>
    <row r="3238" ht="12.75">
      <c r="C3238" s="18"/>
    </row>
    <row r="3239" ht="12.75">
      <c r="C3239" s="18"/>
    </row>
    <row r="3240" ht="12.75">
      <c r="C3240" s="18"/>
    </row>
    <row r="3241" ht="12.75">
      <c r="C3241" s="18"/>
    </row>
    <row r="3242" ht="12.75">
      <c r="C3242" s="18"/>
    </row>
    <row r="3243" ht="12.75">
      <c r="C3243" s="18"/>
    </row>
    <row r="3244" ht="12.75">
      <c r="C3244" s="18"/>
    </row>
    <row r="3245" ht="12.75">
      <c r="C3245" s="18"/>
    </row>
    <row r="3246" ht="12.75">
      <c r="C3246" s="18"/>
    </row>
    <row r="3247" ht="12.75">
      <c r="C3247" s="18"/>
    </row>
    <row r="3248" ht="12.75">
      <c r="C3248" s="18"/>
    </row>
    <row r="3249" ht="12.75">
      <c r="C3249" s="18"/>
    </row>
    <row r="3250" ht="12.75">
      <c r="C3250" s="18"/>
    </row>
    <row r="3251" ht="12.75">
      <c r="C3251" s="18"/>
    </row>
    <row r="3252" ht="12.75">
      <c r="C3252" s="18"/>
    </row>
    <row r="3253" ht="12.75">
      <c r="C3253" s="18"/>
    </row>
    <row r="3254" ht="12.75">
      <c r="C3254" s="18"/>
    </row>
    <row r="3255" ht="12.75">
      <c r="C3255" s="18"/>
    </row>
    <row r="3256" ht="12.75">
      <c r="C3256" s="18"/>
    </row>
    <row r="3257" ht="12.75">
      <c r="C3257" s="18"/>
    </row>
    <row r="3258" ht="12.75">
      <c r="C3258" s="18"/>
    </row>
    <row r="3259" ht="12.75">
      <c r="C3259" s="18"/>
    </row>
    <row r="3260" ht="12.75">
      <c r="C3260" s="18"/>
    </row>
    <row r="3261" ht="12.75">
      <c r="C3261" s="18"/>
    </row>
    <row r="3262" ht="12.75">
      <c r="C3262" s="18"/>
    </row>
    <row r="3263" ht="12.75">
      <c r="C3263" s="18"/>
    </row>
    <row r="3264" ht="12.75">
      <c r="C3264" s="18"/>
    </row>
    <row r="3265" ht="12.75">
      <c r="C3265" s="18"/>
    </row>
    <row r="3266" ht="12.75">
      <c r="C3266" s="18"/>
    </row>
    <row r="3267" ht="12.75">
      <c r="C3267" s="18"/>
    </row>
    <row r="3268" ht="12.75">
      <c r="C3268" s="18"/>
    </row>
    <row r="3269" ht="12.75">
      <c r="C3269" s="18"/>
    </row>
    <row r="3270" ht="12.75">
      <c r="C3270" s="18"/>
    </row>
    <row r="3271" ht="12.75">
      <c r="C3271" s="18"/>
    </row>
    <row r="3272" ht="12.75">
      <c r="C3272" s="18"/>
    </row>
    <row r="3273" ht="12.75">
      <c r="C3273" s="18"/>
    </row>
    <row r="3274" ht="12.75">
      <c r="C3274" s="18"/>
    </row>
    <row r="3275" ht="12.75">
      <c r="C3275" s="18"/>
    </row>
    <row r="3276" ht="12.75">
      <c r="C3276" s="18"/>
    </row>
    <row r="3277" ht="12.75">
      <c r="C3277" s="18"/>
    </row>
    <row r="3278" ht="12.75">
      <c r="C3278" s="18"/>
    </row>
    <row r="3279" ht="12.75">
      <c r="C3279" s="18"/>
    </row>
    <row r="3280" ht="12.75">
      <c r="C3280" s="18"/>
    </row>
    <row r="3281" ht="12.75">
      <c r="C3281" s="18"/>
    </row>
    <row r="3282" ht="12.75">
      <c r="C3282" s="18"/>
    </row>
    <row r="3283" ht="12.75">
      <c r="C3283" s="18"/>
    </row>
    <row r="3284" ht="12.75">
      <c r="C3284" s="18"/>
    </row>
    <row r="3285" ht="12.75">
      <c r="C3285" s="18"/>
    </row>
    <row r="3286" ht="12.75">
      <c r="C3286" s="18"/>
    </row>
    <row r="3287" ht="12.75">
      <c r="C3287" s="18"/>
    </row>
    <row r="3288" ht="12.75">
      <c r="C3288" s="18"/>
    </row>
    <row r="3289" ht="12.75">
      <c r="C3289" s="18"/>
    </row>
    <row r="3290" ht="12.75">
      <c r="C3290" s="18"/>
    </row>
    <row r="3291" ht="12.75">
      <c r="C3291" s="18"/>
    </row>
    <row r="3292" ht="12.75">
      <c r="C3292" s="18"/>
    </row>
    <row r="3293" ht="12.75">
      <c r="C3293" s="18"/>
    </row>
    <row r="3294" ht="12.75">
      <c r="C3294" s="18"/>
    </row>
    <row r="3295" ht="12.75">
      <c r="C3295" s="18"/>
    </row>
    <row r="3296" ht="12.75">
      <c r="C3296" s="18"/>
    </row>
    <row r="3297" ht="12.75">
      <c r="C3297" s="18"/>
    </row>
    <row r="3298" ht="12.75">
      <c r="C3298" s="18"/>
    </row>
    <row r="3299" ht="12.75">
      <c r="C3299" s="18"/>
    </row>
    <row r="3300" ht="12.75">
      <c r="C3300" s="18"/>
    </row>
    <row r="3301" ht="12.75">
      <c r="C3301" s="18"/>
    </row>
    <row r="3302" ht="12.75">
      <c r="C3302" s="18"/>
    </row>
    <row r="3303" ht="12.75">
      <c r="C3303" s="18"/>
    </row>
    <row r="3304" ht="12.75">
      <c r="C3304" s="18"/>
    </row>
    <row r="3305" ht="12.75">
      <c r="C3305" s="18"/>
    </row>
    <row r="3306" ht="12.75">
      <c r="C3306" s="18"/>
    </row>
    <row r="3307" ht="12.75">
      <c r="C3307" s="18"/>
    </row>
    <row r="3308" ht="12.75">
      <c r="C3308" s="18"/>
    </row>
    <row r="3309" ht="12.75">
      <c r="C3309" s="18"/>
    </row>
    <row r="3310" ht="12.75">
      <c r="C3310" s="18"/>
    </row>
    <row r="3311" ht="12.75">
      <c r="C3311" s="18"/>
    </row>
    <row r="3312" ht="12.75">
      <c r="C3312" s="18"/>
    </row>
    <row r="3313" ht="12.75">
      <c r="C3313" s="18"/>
    </row>
    <row r="3314" ht="12.75">
      <c r="C3314" s="18"/>
    </row>
    <row r="3315" ht="12.75">
      <c r="C3315" s="18"/>
    </row>
    <row r="3316" ht="12.75">
      <c r="C3316" s="18"/>
    </row>
    <row r="3317" ht="12.75">
      <c r="C3317" s="18"/>
    </row>
    <row r="3318" ht="12.75">
      <c r="C3318" s="18"/>
    </row>
    <row r="3319" ht="12.75">
      <c r="C3319" s="18"/>
    </row>
    <row r="3320" ht="12.75">
      <c r="C3320" s="18"/>
    </row>
    <row r="3321" ht="12.75">
      <c r="C3321" s="18"/>
    </row>
    <row r="3322" ht="12.75">
      <c r="C3322" s="18"/>
    </row>
    <row r="3323" ht="12.75">
      <c r="C3323" s="18"/>
    </row>
    <row r="3324" ht="12.75">
      <c r="C3324" s="18"/>
    </row>
    <row r="3325" ht="12.75">
      <c r="C3325" s="18"/>
    </row>
    <row r="3326" ht="12.75">
      <c r="C3326" s="18"/>
    </row>
    <row r="3327" ht="12.75">
      <c r="C3327" s="18"/>
    </row>
    <row r="3328" ht="12.75">
      <c r="C3328" s="18"/>
    </row>
    <row r="3329" ht="12.75">
      <c r="C3329" s="18"/>
    </row>
    <row r="3330" ht="12.75">
      <c r="C3330" s="18"/>
    </row>
    <row r="3331" ht="12.75">
      <c r="C3331" s="18"/>
    </row>
    <row r="3332" ht="12.75">
      <c r="C3332" s="18"/>
    </row>
    <row r="3333" ht="12.75">
      <c r="C3333" s="18"/>
    </row>
    <row r="3334" ht="12.75">
      <c r="C3334" s="18"/>
    </row>
    <row r="3335" ht="12.75">
      <c r="C3335" s="18"/>
    </row>
    <row r="3336" ht="12.75">
      <c r="C3336" s="18"/>
    </row>
    <row r="3337" ht="12.75">
      <c r="C3337" s="18"/>
    </row>
    <row r="3338" ht="12.75">
      <c r="C3338" s="18"/>
    </row>
    <row r="3339" ht="12.75">
      <c r="C3339" s="18"/>
    </row>
    <row r="3340" ht="12.75">
      <c r="C3340" s="18"/>
    </row>
    <row r="3341" ht="12.75">
      <c r="C3341" s="18"/>
    </row>
    <row r="3342" ht="12.75">
      <c r="C3342" s="18"/>
    </row>
    <row r="3343" ht="12.75">
      <c r="C3343" s="18"/>
    </row>
    <row r="3344" ht="12.75">
      <c r="C3344" s="18"/>
    </row>
    <row r="3345" ht="12.75">
      <c r="C3345" s="18"/>
    </row>
    <row r="3346" ht="12.75">
      <c r="C3346" s="18"/>
    </row>
    <row r="3347" ht="12.75">
      <c r="C3347" s="18"/>
    </row>
    <row r="3348" ht="12.75">
      <c r="C3348" s="18"/>
    </row>
    <row r="3349" ht="12.75">
      <c r="C3349" s="18"/>
    </row>
    <row r="3350" ht="12.75">
      <c r="C3350" s="18"/>
    </row>
    <row r="3351" ht="12.75">
      <c r="C3351" s="18"/>
    </row>
    <row r="3352" ht="12.75">
      <c r="C3352" s="18"/>
    </row>
    <row r="3353" ht="12.75">
      <c r="C3353" s="18"/>
    </row>
    <row r="3354" ht="12.75">
      <c r="C3354" s="18"/>
    </row>
    <row r="3355" ht="12.75">
      <c r="C3355" s="18"/>
    </row>
    <row r="3356" ht="12.75">
      <c r="C3356" s="18"/>
    </row>
    <row r="3357" ht="12.75">
      <c r="C3357" s="18"/>
    </row>
    <row r="3358" ht="12.75">
      <c r="C3358" s="18"/>
    </row>
    <row r="3359" ht="12.75">
      <c r="C3359" s="18"/>
    </row>
    <row r="3360" ht="12.75">
      <c r="C3360" s="18"/>
    </row>
    <row r="3361" ht="12.75">
      <c r="C3361" s="18"/>
    </row>
    <row r="3362" ht="12.75">
      <c r="C3362" s="18"/>
    </row>
    <row r="3363" ht="12.75">
      <c r="C3363" s="18"/>
    </row>
    <row r="3364" ht="12.75">
      <c r="C3364" s="18"/>
    </row>
    <row r="3365" ht="12.75">
      <c r="C3365" s="18"/>
    </row>
    <row r="3366" ht="12.75">
      <c r="C3366" s="18"/>
    </row>
    <row r="3367" ht="12.75">
      <c r="C3367" s="18"/>
    </row>
    <row r="3368" ht="12.75">
      <c r="C3368" s="18"/>
    </row>
    <row r="3369" ht="12.75">
      <c r="C3369" s="18"/>
    </row>
  </sheetData>
  <printOptions/>
  <pageMargins left="0.59" right="0.48" top="0.55" bottom="0.92" header="0.4921259845" footer="0.4921259845"/>
  <pageSetup fitToHeight="1" fitToWidth="1" horizontalDpi="300" verticalDpi="300" orientation="portrait" paperSize="9" scale="69" r:id="rId1"/>
  <rowBreaks count="11" manualBreakCount="11">
    <brk id="59" max="255" man="1"/>
    <brk id="87" max="255" man="1"/>
    <brk id="115" max="255" man="1"/>
    <brk id="143" max="255" man="1"/>
    <brk id="171" max="255" man="1"/>
    <brk id="199" max="255" man="1"/>
    <brk id="227" max="255" man="1"/>
    <brk id="255" max="255" man="1"/>
    <brk id="283" max="255" man="1"/>
    <brk id="311" max="255" man="1"/>
    <brk id="3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69"/>
  <sheetViews>
    <sheetView zoomScale="80" zoomScaleNormal="80" workbookViewId="0" topLeftCell="A1">
      <selection activeCell="F2" sqref="F2"/>
    </sheetView>
  </sheetViews>
  <sheetFormatPr defaultColWidth="11.421875" defaultRowHeight="12.75"/>
  <cols>
    <col min="1" max="1" width="2.7109375" style="108" customWidth="1"/>
    <col min="2" max="2" width="14.57421875" style="17" customWidth="1"/>
    <col min="3" max="3" width="10.140625" style="19" customWidth="1"/>
    <col min="4" max="6" width="7.28125" style="78" customWidth="1"/>
    <col min="7" max="7" width="7.28125" style="13" customWidth="1"/>
    <col min="8" max="8" width="7.28125" style="78" customWidth="1"/>
    <col min="9" max="9" width="7.28125" style="21" customWidth="1"/>
    <col min="10" max="10" width="7.28125" style="13" customWidth="1"/>
    <col min="11" max="11" width="7.28125" style="78" customWidth="1"/>
    <col min="12" max="13" width="7.28125" style="1" customWidth="1"/>
    <col min="14" max="14" width="7.28125" style="78" customWidth="1"/>
    <col min="15" max="15" width="7.28125" style="13" customWidth="1"/>
    <col min="16" max="16" width="7.28125" style="78" customWidth="1"/>
    <col min="17" max="17" width="7.28125" style="1" customWidth="1"/>
    <col min="18" max="18" width="3.8515625" style="117" customWidth="1"/>
  </cols>
  <sheetData>
    <row r="1" spans="2:18" ht="23.25">
      <c r="B1" s="47" t="s">
        <v>2</v>
      </c>
      <c r="D1" s="62"/>
      <c r="E1" s="62"/>
      <c r="F1" s="62"/>
      <c r="G1" s="20"/>
      <c r="H1" s="62"/>
      <c r="I1" s="41"/>
      <c r="J1" s="20"/>
      <c r="K1" s="62"/>
      <c r="L1" s="19"/>
      <c r="M1" s="19"/>
      <c r="N1" s="62"/>
      <c r="O1" s="20"/>
      <c r="P1" s="62"/>
      <c r="Q1" s="19"/>
      <c r="R1" s="19"/>
    </row>
    <row r="2" spans="2:18" ht="12.75">
      <c r="B2" s="42"/>
      <c r="C2" s="43"/>
      <c r="D2" s="63"/>
      <c r="E2" s="63"/>
      <c r="F2" s="63"/>
      <c r="G2" s="44"/>
      <c r="H2" s="63"/>
      <c r="I2" s="45"/>
      <c r="J2" s="44"/>
      <c r="K2" s="63"/>
      <c r="L2" s="46"/>
      <c r="M2" s="46"/>
      <c r="N2" s="63"/>
      <c r="O2" s="44"/>
      <c r="P2" s="63"/>
      <c r="Q2" s="46"/>
      <c r="R2" s="19"/>
    </row>
    <row r="3" spans="2:18" ht="96.75" customHeight="1">
      <c r="B3" s="51" t="s">
        <v>7</v>
      </c>
      <c r="C3" s="52" t="s">
        <v>0</v>
      </c>
      <c r="D3" s="64" t="s">
        <v>8</v>
      </c>
      <c r="E3" s="64" t="s">
        <v>9</v>
      </c>
      <c r="F3" s="64" t="s">
        <v>10</v>
      </c>
      <c r="G3" s="48" t="s">
        <v>26</v>
      </c>
      <c r="H3" s="65" t="s">
        <v>1</v>
      </c>
      <c r="I3" s="48" t="s">
        <v>23</v>
      </c>
      <c r="J3" s="49" t="s">
        <v>3</v>
      </c>
      <c r="K3" s="66" t="s">
        <v>11</v>
      </c>
      <c r="L3" s="50" t="s">
        <v>12</v>
      </c>
      <c r="M3" s="50" t="s">
        <v>13</v>
      </c>
      <c r="N3" s="66" t="s">
        <v>14</v>
      </c>
      <c r="O3" s="82" t="s">
        <v>15</v>
      </c>
      <c r="P3" s="67" t="s">
        <v>1</v>
      </c>
      <c r="Q3" s="118" t="s">
        <v>23</v>
      </c>
      <c r="R3" s="130"/>
    </row>
    <row r="4" spans="1:18" ht="12.75">
      <c r="A4" s="109"/>
      <c r="B4" s="9" t="s">
        <v>16</v>
      </c>
      <c r="C4" s="7">
        <v>37890</v>
      </c>
      <c r="D4" s="68">
        <v>15</v>
      </c>
      <c r="E4" s="68">
        <v>15</v>
      </c>
      <c r="F4" s="68">
        <v>10</v>
      </c>
      <c r="G4" s="11"/>
      <c r="H4" s="68">
        <v>1</v>
      </c>
      <c r="I4" s="15">
        <v>100</v>
      </c>
      <c r="J4" s="11">
        <v>400</v>
      </c>
      <c r="K4" s="68">
        <v>30</v>
      </c>
      <c r="L4" s="68">
        <v>8</v>
      </c>
      <c r="M4" s="68">
        <v>8</v>
      </c>
      <c r="N4" s="68">
        <v>5</v>
      </c>
      <c r="O4" s="83">
        <v>1</v>
      </c>
      <c r="P4" s="68">
        <v>1</v>
      </c>
      <c r="Q4" s="119">
        <v>100</v>
      </c>
      <c r="R4" s="131"/>
    </row>
    <row r="5" spans="1:18" ht="12.75">
      <c r="A5" s="109"/>
      <c r="B5" s="5" t="s">
        <v>6</v>
      </c>
      <c r="C5" s="8">
        <v>37891</v>
      </c>
      <c r="D5" s="69"/>
      <c r="E5" s="69"/>
      <c r="F5" s="69"/>
      <c r="G5" s="10"/>
      <c r="H5" s="69"/>
      <c r="I5" s="22"/>
      <c r="J5" s="10"/>
      <c r="K5" s="69">
        <f aca="true" t="shared" si="0" ref="K5:K31">K4</f>
        <v>30</v>
      </c>
      <c r="L5" s="69">
        <f aca="true" t="shared" si="1" ref="L5:L31">L4</f>
        <v>8</v>
      </c>
      <c r="M5" s="69">
        <f aca="true" t="shared" si="2" ref="M5:M31">M4</f>
        <v>8</v>
      </c>
      <c r="N5" s="69">
        <f aca="true" t="shared" si="3" ref="N5:N31">N4</f>
        <v>5</v>
      </c>
      <c r="O5" s="10">
        <v>1</v>
      </c>
      <c r="P5" s="69">
        <f aca="true" t="shared" si="4" ref="P5:P10">P4</f>
        <v>1</v>
      </c>
      <c r="Q5" s="120">
        <v>100</v>
      </c>
      <c r="R5" s="3"/>
    </row>
    <row r="6" spans="1:18" ht="12.75">
      <c r="A6" s="110" t="s">
        <v>24</v>
      </c>
      <c r="B6" s="5" t="s">
        <v>17</v>
      </c>
      <c r="C6" s="8">
        <v>37892</v>
      </c>
      <c r="D6" s="69"/>
      <c r="E6" s="69"/>
      <c r="F6" s="69"/>
      <c r="G6" s="10"/>
      <c r="H6" s="69"/>
      <c r="I6" s="22"/>
      <c r="J6" s="10"/>
      <c r="K6" s="69">
        <f t="shared" si="0"/>
        <v>30</v>
      </c>
      <c r="L6" s="69">
        <f t="shared" si="1"/>
        <v>8</v>
      </c>
      <c r="M6" s="69">
        <f t="shared" si="2"/>
        <v>8</v>
      </c>
      <c r="N6" s="69">
        <f t="shared" si="3"/>
        <v>5</v>
      </c>
      <c r="O6" s="10">
        <v>1</v>
      </c>
      <c r="P6" s="69">
        <f t="shared" si="4"/>
        <v>1</v>
      </c>
      <c r="Q6" s="120">
        <v>100</v>
      </c>
      <c r="R6" s="3"/>
    </row>
    <row r="7" spans="1:18" ht="12.75">
      <c r="A7" s="110" t="s">
        <v>24</v>
      </c>
      <c r="B7" s="5" t="s">
        <v>18</v>
      </c>
      <c r="C7" s="8">
        <v>37893</v>
      </c>
      <c r="D7" s="69"/>
      <c r="E7" s="69"/>
      <c r="F7" s="69"/>
      <c r="G7" s="10"/>
      <c r="H7" s="69"/>
      <c r="I7" s="22"/>
      <c r="J7" s="10"/>
      <c r="K7" s="69">
        <f t="shared" si="0"/>
        <v>30</v>
      </c>
      <c r="L7" s="69">
        <f t="shared" si="1"/>
        <v>8</v>
      </c>
      <c r="M7" s="69">
        <f t="shared" si="2"/>
        <v>8</v>
      </c>
      <c r="N7" s="69">
        <f t="shared" si="3"/>
        <v>5</v>
      </c>
      <c r="O7" s="10">
        <v>1</v>
      </c>
      <c r="P7" s="69">
        <f t="shared" si="4"/>
        <v>1</v>
      </c>
      <c r="Q7" s="120">
        <v>100</v>
      </c>
      <c r="R7" s="3"/>
    </row>
    <row r="8" spans="1:18" ht="12.75">
      <c r="A8" s="110" t="s">
        <v>25</v>
      </c>
      <c r="B8" s="5" t="s">
        <v>19</v>
      </c>
      <c r="C8" s="8">
        <v>37894</v>
      </c>
      <c r="D8" s="69"/>
      <c r="E8" s="69"/>
      <c r="F8" s="69"/>
      <c r="G8" s="10"/>
      <c r="H8" s="69"/>
      <c r="I8" s="22"/>
      <c r="J8" s="10"/>
      <c r="K8" s="69">
        <f t="shared" si="0"/>
        <v>30</v>
      </c>
      <c r="L8" s="69">
        <f t="shared" si="1"/>
        <v>8</v>
      </c>
      <c r="M8" s="69">
        <f t="shared" si="2"/>
        <v>8</v>
      </c>
      <c r="N8" s="69">
        <f t="shared" si="3"/>
        <v>5</v>
      </c>
      <c r="O8" s="10">
        <v>1</v>
      </c>
      <c r="P8" s="69">
        <f t="shared" si="4"/>
        <v>1</v>
      </c>
      <c r="Q8" s="120">
        <v>100</v>
      </c>
      <c r="R8" s="3"/>
    </row>
    <row r="9" spans="1:18" ht="12.75">
      <c r="A9" s="110"/>
      <c r="B9" s="5" t="s">
        <v>20</v>
      </c>
      <c r="C9" s="8">
        <v>37895</v>
      </c>
      <c r="D9" s="69"/>
      <c r="E9" s="69"/>
      <c r="F9" s="69"/>
      <c r="G9" s="10"/>
      <c r="H9" s="69"/>
      <c r="I9" s="22"/>
      <c r="J9" s="10"/>
      <c r="K9" s="69">
        <f t="shared" si="0"/>
        <v>30</v>
      </c>
      <c r="L9" s="69">
        <f t="shared" si="1"/>
        <v>8</v>
      </c>
      <c r="M9" s="69">
        <f t="shared" si="2"/>
        <v>8</v>
      </c>
      <c r="N9" s="69">
        <f t="shared" si="3"/>
        <v>5</v>
      </c>
      <c r="O9" s="10">
        <v>1</v>
      </c>
      <c r="P9" s="69">
        <f t="shared" si="4"/>
        <v>1</v>
      </c>
      <c r="Q9" s="120">
        <v>100</v>
      </c>
      <c r="R9" s="3"/>
    </row>
    <row r="10" spans="1:18" ht="12.75">
      <c r="A10" s="110"/>
      <c r="B10" s="5" t="s">
        <v>21</v>
      </c>
      <c r="C10" s="8">
        <v>37896</v>
      </c>
      <c r="D10" s="69"/>
      <c r="E10" s="69"/>
      <c r="F10" s="69"/>
      <c r="G10" s="10"/>
      <c r="H10" s="69"/>
      <c r="I10" s="22"/>
      <c r="J10" s="10"/>
      <c r="K10" s="69">
        <f t="shared" si="0"/>
        <v>30</v>
      </c>
      <c r="L10" s="69">
        <f t="shared" si="1"/>
        <v>8</v>
      </c>
      <c r="M10" s="69">
        <f t="shared" si="2"/>
        <v>8</v>
      </c>
      <c r="N10" s="69">
        <f t="shared" si="3"/>
        <v>5</v>
      </c>
      <c r="O10" s="10">
        <v>1</v>
      </c>
      <c r="P10" s="69">
        <f t="shared" si="4"/>
        <v>1</v>
      </c>
      <c r="Q10" s="120">
        <v>100</v>
      </c>
      <c r="R10" s="3"/>
    </row>
    <row r="11" spans="1:18" ht="12.75">
      <c r="A11" s="110"/>
      <c r="B11" s="53" t="s">
        <v>16</v>
      </c>
      <c r="C11" s="6">
        <v>37897</v>
      </c>
      <c r="D11" s="79">
        <f>($D$4*I11)/100</f>
        <v>15</v>
      </c>
      <c r="E11" s="79">
        <f>($E$4*I11)/100</f>
        <v>15</v>
      </c>
      <c r="F11" s="79">
        <f>($F$4*I11)/100</f>
        <v>10</v>
      </c>
      <c r="G11" s="54"/>
      <c r="H11" s="70">
        <v>2</v>
      </c>
      <c r="I11" s="55">
        <v>100</v>
      </c>
      <c r="J11" s="54">
        <f>J4*0.75</f>
        <v>300</v>
      </c>
      <c r="K11" s="70">
        <f t="shared" si="0"/>
        <v>30</v>
      </c>
      <c r="L11" s="70">
        <f t="shared" si="1"/>
        <v>8</v>
      </c>
      <c r="M11" s="70">
        <f t="shared" si="2"/>
        <v>8</v>
      </c>
      <c r="N11" s="70">
        <f t="shared" si="3"/>
        <v>5</v>
      </c>
      <c r="O11" s="54">
        <v>2</v>
      </c>
      <c r="P11" s="70">
        <f>P4*2</f>
        <v>2</v>
      </c>
      <c r="Q11" s="121">
        <v>100</v>
      </c>
      <c r="R11" s="3"/>
    </row>
    <row r="12" spans="1:18" ht="12.75">
      <c r="A12" s="110"/>
      <c r="B12" s="5" t="s">
        <v>6</v>
      </c>
      <c r="C12" s="8">
        <v>37898</v>
      </c>
      <c r="D12" s="69"/>
      <c r="E12" s="69"/>
      <c r="F12" s="69"/>
      <c r="G12" s="10"/>
      <c r="H12" s="69"/>
      <c r="I12" s="22"/>
      <c r="J12" s="12"/>
      <c r="K12" s="69">
        <f t="shared" si="0"/>
        <v>30</v>
      </c>
      <c r="L12" s="69">
        <f t="shared" si="1"/>
        <v>8</v>
      </c>
      <c r="M12" s="69">
        <f t="shared" si="2"/>
        <v>8</v>
      </c>
      <c r="N12" s="69">
        <f t="shared" si="3"/>
        <v>5</v>
      </c>
      <c r="O12" s="12">
        <v>2</v>
      </c>
      <c r="P12" s="69">
        <f aca="true" t="shared" si="5" ref="P12:P17">$P$5*2</f>
        <v>2</v>
      </c>
      <c r="Q12" s="120">
        <v>100</v>
      </c>
      <c r="R12" s="3"/>
    </row>
    <row r="13" spans="1:18" ht="12.75">
      <c r="A13" s="110"/>
      <c r="B13" s="5" t="s">
        <v>17</v>
      </c>
      <c r="C13" s="8">
        <v>37899</v>
      </c>
      <c r="D13" s="69"/>
      <c r="E13" s="69"/>
      <c r="F13" s="69"/>
      <c r="G13" s="10"/>
      <c r="H13" s="69"/>
      <c r="I13" s="22"/>
      <c r="J13" s="12"/>
      <c r="K13" s="69">
        <f t="shared" si="0"/>
        <v>30</v>
      </c>
      <c r="L13" s="69">
        <f t="shared" si="1"/>
        <v>8</v>
      </c>
      <c r="M13" s="69">
        <f t="shared" si="2"/>
        <v>8</v>
      </c>
      <c r="N13" s="69">
        <f t="shared" si="3"/>
        <v>5</v>
      </c>
      <c r="O13" s="12">
        <v>2</v>
      </c>
      <c r="P13" s="69">
        <f t="shared" si="5"/>
        <v>2</v>
      </c>
      <c r="Q13" s="120">
        <v>100</v>
      </c>
      <c r="R13" s="3"/>
    </row>
    <row r="14" spans="1:24" ht="12.75">
      <c r="A14" s="110"/>
      <c r="B14" s="5" t="s">
        <v>18</v>
      </c>
      <c r="C14" s="8">
        <v>37900</v>
      </c>
      <c r="D14" s="69"/>
      <c r="E14" s="69"/>
      <c r="F14" s="69"/>
      <c r="G14" s="10"/>
      <c r="H14" s="69"/>
      <c r="I14" s="22"/>
      <c r="J14" s="12"/>
      <c r="K14" s="69">
        <f t="shared" si="0"/>
        <v>30</v>
      </c>
      <c r="L14" s="69">
        <f t="shared" si="1"/>
        <v>8</v>
      </c>
      <c r="M14" s="69">
        <f t="shared" si="2"/>
        <v>8</v>
      </c>
      <c r="N14" s="69">
        <f t="shared" si="3"/>
        <v>5</v>
      </c>
      <c r="O14" s="12">
        <v>2</v>
      </c>
      <c r="P14" s="69">
        <f t="shared" si="5"/>
        <v>2</v>
      </c>
      <c r="Q14" s="120">
        <v>100</v>
      </c>
      <c r="R14" s="3"/>
      <c r="S14" s="2"/>
      <c r="T14" s="2"/>
      <c r="U14" s="2"/>
      <c r="V14" s="2"/>
      <c r="W14" s="2"/>
      <c r="X14" s="2"/>
    </row>
    <row r="15" spans="1:20" ht="12.75">
      <c r="A15" s="110"/>
      <c r="B15" s="5" t="s">
        <v>19</v>
      </c>
      <c r="C15" s="8">
        <v>37901</v>
      </c>
      <c r="D15" s="69">
        <v>15</v>
      </c>
      <c r="E15" s="69">
        <v>15</v>
      </c>
      <c r="F15" s="69">
        <v>10</v>
      </c>
      <c r="G15" s="10"/>
      <c r="H15" s="69">
        <v>2</v>
      </c>
      <c r="I15" s="22">
        <v>100</v>
      </c>
      <c r="J15" s="12">
        <v>300</v>
      </c>
      <c r="K15" s="69">
        <f t="shared" si="0"/>
        <v>30</v>
      </c>
      <c r="L15" s="69">
        <f t="shared" si="1"/>
        <v>8</v>
      </c>
      <c r="M15" s="69">
        <f t="shared" si="2"/>
        <v>8</v>
      </c>
      <c r="N15" s="69">
        <f t="shared" si="3"/>
        <v>5</v>
      </c>
      <c r="O15" s="12">
        <v>2</v>
      </c>
      <c r="P15" s="69">
        <f t="shared" si="5"/>
        <v>2</v>
      </c>
      <c r="Q15" s="120">
        <v>100</v>
      </c>
      <c r="R15" s="3"/>
      <c r="T15" s="4"/>
    </row>
    <row r="16" spans="1:18" ht="12.75">
      <c r="A16" s="110"/>
      <c r="B16" s="5" t="s">
        <v>20</v>
      </c>
      <c r="C16" s="8">
        <v>37902</v>
      </c>
      <c r="D16" s="69"/>
      <c r="E16" s="69"/>
      <c r="F16" s="69"/>
      <c r="G16" s="10"/>
      <c r="H16" s="69"/>
      <c r="I16" s="22"/>
      <c r="J16" s="12"/>
      <c r="K16" s="69">
        <f t="shared" si="0"/>
        <v>30</v>
      </c>
      <c r="L16" s="69">
        <f t="shared" si="1"/>
        <v>8</v>
      </c>
      <c r="M16" s="69">
        <f t="shared" si="2"/>
        <v>8</v>
      </c>
      <c r="N16" s="69">
        <f t="shared" si="3"/>
        <v>5</v>
      </c>
      <c r="O16" s="12">
        <v>2</v>
      </c>
      <c r="P16" s="69">
        <f t="shared" si="5"/>
        <v>2</v>
      </c>
      <c r="Q16" s="120">
        <v>100</v>
      </c>
      <c r="R16" s="3"/>
    </row>
    <row r="17" spans="1:18" ht="12.75">
      <c r="A17" s="110"/>
      <c r="B17" s="5" t="s">
        <v>21</v>
      </c>
      <c r="C17" s="8">
        <v>37903</v>
      </c>
      <c r="D17" s="69"/>
      <c r="E17" s="69"/>
      <c r="F17" s="69"/>
      <c r="G17" s="10"/>
      <c r="H17" s="69"/>
      <c r="I17" s="22"/>
      <c r="J17" s="12"/>
      <c r="K17" s="69">
        <f t="shared" si="0"/>
        <v>30</v>
      </c>
      <c r="L17" s="69">
        <f t="shared" si="1"/>
        <v>8</v>
      </c>
      <c r="M17" s="69">
        <f t="shared" si="2"/>
        <v>8</v>
      </c>
      <c r="N17" s="69">
        <f t="shared" si="3"/>
        <v>5</v>
      </c>
      <c r="O17" s="12">
        <v>2</v>
      </c>
      <c r="P17" s="69">
        <f t="shared" si="5"/>
        <v>2</v>
      </c>
      <c r="Q17" s="120">
        <v>100</v>
      </c>
      <c r="R17" s="3"/>
    </row>
    <row r="18" spans="1:18" ht="12.75">
      <c r="A18" s="110"/>
      <c r="B18" s="53" t="s">
        <v>16</v>
      </c>
      <c r="C18" s="6">
        <v>37904</v>
      </c>
      <c r="D18" s="79">
        <f>($D$4*I18)/100</f>
        <v>15</v>
      </c>
      <c r="E18" s="79">
        <f>($E$4*I18)/100</f>
        <v>15</v>
      </c>
      <c r="F18" s="79">
        <f>($F$4*I18)/100</f>
        <v>10</v>
      </c>
      <c r="G18" s="54"/>
      <c r="H18" s="70">
        <v>3</v>
      </c>
      <c r="I18" s="55">
        <v>100</v>
      </c>
      <c r="J18" s="54">
        <f>J4*0.5</f>
        <v>200</v>
      </c>
      <c r="K18" s="70">
        <f t="shared" si="0"/>
        <v>30</v>
      </c>
      <c r="L18" s="70">
        <f t="shared" si="1"/>
        <v>8</v>
      </c>
      <c r="M18" s="70">
        <f t="shared" si="2"/>
        <v>8</v>
      </c>
      <c r="N18" s="70">
        <f t="shared" si="3"/>
        <v>5</v>
      </c>
      <c r="O18" s="54">
        <v>3</v>
      </c>
      <c r="P18" s="70">
        <f>$P$4*3</f>
        <v>3</v>
      </c>
      <c r="Q18" s="121">
        <v>100</v>
      </c>
      <c r="R18" s="3"/>
    </row>
    <row r="19" spans="1:18" ht="12.75">
      <c r="A19" s="110"/>
      <c r="B19" s="5" t="s">
        <v>6</v>
      </c>
      <c r="C19" s="8">
        <v>37905</v>
      </c>
      <c r="D19" s="69"/>
      <c r="E19" s="69"/>
      <c r="F19" s="69"/>
      <c r="G19" s="10"/>
      <c r="H19" s="69"/>
      <c r="I19" s="22"/>
      <c r="J19" s="12"/>
      <c r="K19" s="69">
        <f t="shared" si="0"/>
        <v>30</v>
      </c>
      <c r="L19" s="69">
        <f t="shared" si="1"/>
        <v>8</v>
      </c>
      <c r="M19" s="69">
        <f t="shared" si="2"/>
        <v>8</v>
      </c>
      <c r="N19" s="69">
        <f t="shared" si="3"/>
        <v>5</v>
      </c>
      <c r="O19" s="12">
        <v>3</v>
      </c>
      <c r="P19" s="71">
        <f aca="true" t="shared" si="6" ref="P19:P24">$P$5*3</f>
        <v>3</v>
      </c>
      <c r="Q19" s="120">
        <v>100</v>
      </c>
      <c r="R19" s="3"/>
    </row>
    <row r="20" spans="1:18" ht="12.75">
      <c r="A20" s="110"/>
      <c r="B20" s="5" t="s">
        <v>17</v>
      </c>
      <c r="C20" s="8">
        <v>37906</v>
      </c>
      <c r="D20" s="69"/>
      <c r="E20" s="69"/>
      <c r="F20" s="69"/>
      <c r="G20" s="10"/>
      <c r="H20" s="69"/>
      <c r="I20" s="22"/>
      <c r="J20" s="12"/>
      <c r="K20" s="69">
        <f t="shared" si="0"/>
        <v>30</v>
      </c>
      <c r="L20" s="69">
        <f t="shared" si="1"/>
        <v>8</v>
      </c>
      <c r="M20" s="69">
        <f t="shared" si="2"/>
        <v>8</v>
      </c>
      <c r="N20" s="69">
        <f t="shared" si="3"/>
        <v>5</v>
      </c>
      <c r="O20" s="12">
        <v>3</v>
      </c>
      <c r="P20" s="71">
        <f t="shared" si="6"/>
        <v>3</v>
      </c>
      <c r="Q20" s="120">
        <v>100</v>
      </c>
      <c r="R20" s="3"/>
    </row>
    <row r="21" spans="1:18" ht="12.75">
      <c r="A21" s="110"/>
      <c r="B21" s="5" t="s">
        <v>18</v>
      </c>
      <c r="C21" s="8">
        <v>37907</v>
      </c>
      <c r="D21" s="69"/>
      <c r="E21" s="69"/>
      <c r="F21" s="69"/>
      <c r="G21" s="10"/>
      <c r="H21" s="69"/>
      <c r="I21" s="22"/>
      <c r="J21" s="12"/>
      <c r="K21" s="69">
        <f t="shared" si="0"/>
        <v>30</v>
      </c>
      <c r="L21" s="69">
        <f t="shared" si="1"/>
        <v>8</v>
      </c>
      <c r="M21" s="69">
        <f t="shared" si="2"/>
        <v>8</v>
      </c>
      <c r="N21" s="69">
        <f t="shared" si="3"/>
        <v>5</v>
      </c>
      <c r="O21" s="12">
        <v>3</v>
      </c>
      <c r="P21" s="71">
        <f t="shared" si="6"/>
        <v>3</v>
      </c>
      <c r="Q21" s="120">
        <v>100</v>
      </c>
      <c r="R21" s="3"/>
    </row>
    <row r="22" spans="1:18" ht="12.75">
      <c r="A22" s="110"/>
      <c r="B22" s="5" t="s">
        <v>19</v>
      </c>
      <c r="C22" s="8">
        <v>37908</v>
      </c>
      <c r="D22" s="69"/>
      <c r="E22" s="69"/>
      <c r="F22" s="69"/>
      <c r="G22" s="10"/>
      <c r="H22" s="69"/>
      <c r="I22" s="22"/>
      <c r="J22" s="12"/>
      <c r="K22" s="69">
        <f t="shared" si="0"/>
        <v>30</v>
      </c>
      <c r="L22" s="69">
        <f t="shared" si="1"/>
        <v>8</v>
      </c>
      <c r="M22" s="69">
        <f t="shared" si="2"/>
        <v>8</v>
      </c>
      <c r="N22" s="69">
        <f t="shared" si="3"/>
        <v>5</v>
      </c>
      <c r="O22" s="12">
        <v>3</v>
      </c>
      <c r="P22" s="71">
        <f t="shared" si="6"/>
        <v>3</v>
      </c>
      <c r="Q22" s="120">
        <v>100</v>
      </c>
      <c r="R22" s="3"/>
    </row>
    <row r="23" spans="1:18" ht="12.75">
      <c r="A23" s="110"/>
      <c r="B23" s="5" t="s">
        <v>20</v>
      </c>
      <c r="C23" s="8">
        <v>37909</v>
      </c>
      <c r="D23" s="69"/>
      <c r="E23" s="69"/>
      <c r="F23" s="69"/>
      <c r="G23" s="10"/>
      <c r="H23" s="69"/>
      <c r="I23" s="22"/>
      <c r="J23" s="12"/>
      <c r="K23" s="69">
        <f t="shared" si="0"/>
        <v>30</v>
      </c>
      <c r="L23" s="69">
        <f t="shared" si="1"/>
        <v>8</v>
      </c>
      <c r="M23" s="69">
        <f t="shared" si="2"/>
        <v>8</v>
      </c>
      <c r="N23" s="69">
        <f t="shared" si="3"/>
        <v>5</v>
      </c>
      <c r="O23" s="12">
        <v>3</v>
      </c>
      <c r="P23" s="71">
        <f t="shared" si="6"/>
        <v>3</v>
      </c>
      <c r="Q23" s="120">
        <v>100</v>
      </c>
      <c r="R23" s="3"/>
    </row>
    <row r="24" spans="1:18" ht="12.75">
      <c r="A24" s="110"/>
      <c r="B24" s="5" t="s">
        <v>21</v>
      </c>
      <c r="C24" s="8">
        <v>37910</v>
      </c>
      <c r="D24" s="69"/>
      <c r="E24" s="69"/>
      <c r="F24" s="69"/>
      <c r="G24" s="10"/>
      <c r="H24" s="69"/>
      <c r="I24" s="22"/>
      <c r="J24" s="12"/>
      <c r="K24" s="69">
        <f t="shared" si="0"/>
        <v>30</v>
      </c>
      <c r="L24" s="69">
        <f t="shared" si="1"/>
        <v>8</v>
      </c>
      <c r="M24" s="69">
        <f t="shared" si="2"/>
        <v>8</v>
      </c>
      <c r="N24" s="69">
        <f t="shared" si="3"/>
        <v>5</v>
      </c>
      <c r="O24" s="12">
        <v>3</v>
      </c>
      <c r="P24" s="71">
        <f t="shared" si="6"/>
        <v>3</v>
      </c>
      <c r="Q24" s="120">
        <v>100</v>
      </c>
      <c r="R24" s="3"/>
    </row>
    <row r="25" spans="1:18" ht="12.75">
      <c r="A25" s="110"/>
      <c r="B25" s="53" t="s">
        <v>16</v>
      </c>
      <c r="C25" s="6">
        <v>37911</v>
      </c>
      <c r="D25" s="79">
        <f>($D$4*I25)/100</f>
        <v>15</v>
      </c>
      <c r="E25" s="79">
        <f>($E$4*I25)/100</f>
        <v>15</v>
      </c>
      <c r="F25" s="79">
        <f>($F$4*I25)/100</f>
        <v>10</v>
      </c>
      <c r="G25" s="54"/>
      <c r="H25" s="70">
        <v>3</v>
      </c>
      <c r="I25" s="55">
        <v>100</v>
      </c>
      <c r="J25" s="54">
        <f>J4*0.25</f>
        <v>100</v>
      </c>
      <c r="K25" s="70">
        <f t="shared" si="0"/>
        <v>30</v>
      </c>
      <c r="L25" s="70">
        <f t="shared" si="1"/>
        <v>8</v>
      </c>
      <c r="M25" s="70">
        <f t="shared" si="2"/>
        <v>8</v>
      </c>
      <c r="N25" s="70">
        <f t="shared" si="3"/>
        <v>5</v>
      </c>
      <c r="O25" s="54">
        <v>3</v>
      </c>
      <c r="P25" s="70">
        <v>3</v>
      </c>
      <c r="Q25" s="121">
        <v>100</v>
      </c>
      <c r="R25" s="3"/>
    </row>
    <row r="26" spans="1:18" ht="12.75">
      <c r="A26" s="110"/>
      <c r="B26" s="5" t="s">
        <v>6</v>
      </c>
      <c r="C26" s="8">
        <v>37912</v>
      </c>
      <c r="D26" s="69"/>
      <c r="E26" s="69"/>
      <c r="F26" s="69"/>
      <c r="G26" s="10"/>
      <c r="H26" s="69"/>
      <c r="I26" s="23"/>
      <c r="J26" s="12"/>
      <c r="K26" s="69">
        <f t="shared" si="0"/>
        <v>30</v>
      </c>
      <c r="L26" s="69">
        <f t="shared" si="1"/>
        <v>8</v>
      </c>
      <c r="M26" s="69">
        <f t="shared" si="2"/>
        <v>8</v>
      </c>
      <c r="N26" s="69">
        <f t="shared" si="3"/>
        <v>5</v>
      </c>
      <c r="O26" s="12">
        <v>3</v>
      </c>
      <c r="P26" s="71">
        <v>3</v>
      </c>
      <c r="Q26" s="120">
        <v>100</v>
      </c>
      <c r="R26" s="3"/>
    </row>
    <row r="27" spans="1:18" ht="12.75">
      <c r="A27" s="110"/>
      <c r="B27" s="5" t="s">
        <v>17</v>
      </c>
      <c r="C27" s="8">
        <v>37913</v>
      </c>
      <c r="D27" s="69"/>
      <c r="E27" s="69"/>
      <c r="F27" s="69"/>
      <c r="G27" s="10"/>
      <c r="H27" s="69"/>
      <c r="I27" s="23"/>
      <c r="J27" s="12"/>
      <c r="K27" s="69">
        <f t="shared" si="0"/>
        <v>30</v>
      </c>
      <c r="L27" s="69">
        <f t="shared" si="1"/>
        <v>8</v>
      </c>
      <c r="M27" s="69">
        <f t="shared" si="2"/>
        <v>8</v>
      </c>
      <c r="N27" s="69">
        <f t="shared" si="3"/>
        <v>5</v>
      </c>
      <c r="O27" s="12">
        <v>3</v>
      </c>
      <c r="P27" s="71">
        <v>3</v>
      </c>
      <c r="Q27" s="120">
        <v>100</v>
      </c>
      <c r="R27" s="3"/>
    </row>
    <row r="28" spans="1:18" ht="12.75">
      <c r="A28" s="110"/>
      <c r="B28" s="5" t="s">
        <v>18</v>
      </c>
      <c r="C28" s="8">
        <v>37914</v>
      </c>
      <c r="D28" s="69"/>
      <c r="E28" s="69"/>
      <c r="F28" s="69"/>
      <c r="G28" s="12"/>
      <c r="H28" s="69"/>
      <c r="I28" s="23"/>
      <c r="J28" s="12"/>
      <c r="K28" s="69">
        <f t="shared" si="0"/>
        <v>30</v>
      </c>
      <c r="L28" s="69">
        <f t="shared" si="1"/>
        <v>8</v>
      </c>
      <c r="M28" s="69">
        <f t="shared" si="2"/>
        <v>8</v>
      </c>
      <c r="N28" s="69">
        <f t="shared" si="3"/>
        <v>5</v>
      </c>
      <c r="O28" s="12">
        <v>3</v>
      </c>
      <c r="P28" s="71">
        <v>3</v>
      </c>
      <c r="Q28" s="120">
        <v>100</v>
      </c>
      <c r="R28" s="3"/>
    </row>
    <row r="29" spans="1:18" ht="12.75">
      <c r="A29" s="110"/>
      <c r="B29" s="5" t="s">
        <v>19</v>
      </c>
      <c r="C29" s="8">
        <v>37915</v>
      </c>
      <c r="D29" s="69">
        <v>16</v>
      </c>
      <c r="E29" s="69">
        <v>16</v>
      </c>
      <c r="F29" s="69">
        <v>11</v>
      </c>
      <c r="G29" s="12"/>
      <c r="H29" s="69">
        <v>3</v>
      </c>
      <c r="I29" s="23"/>
      <c r="J29" s="12"/>
      <c r="K29" s="69">
        <f t="shared" si="0"/>
        <v>30</v>
      </c>
      <c r="L29" s="69">
        <f t="shared" si="1"/>
        <v>8</v>
      </c>
      <c r="M29" s="69">
        <f t="shared" si="2"/>
        <v>8</v>
      </c>
      <c r="N29" s="69">
        <f t="shared" si="3"/>
        <v>5</v>
      </c>
      <c r="O29" s="12">
        <v>3</v>
      </c>
      <c r="P29" s="71">
        <v>3</v>
      </c>
      <c r="Q29" s="120">
        <v>100</v>
      </c>
      <c r="R29" s="3"/>
    </row>
    <row r="30" spans="1:18" ht="12.75">
      <c r="A30" s="110"/>
      <c r="B30" s="5" t="s">
        <v>20</v>
      </c>
      <c r="C30" s="8">
        <v>37916</v>
      </c>
      <c r="D30" s="69"/>
      <c r="E30" s="69"/>
      <c r="F30" s="69"/>
      <c r="G30" s="12"/>
      <c r="H30" s="69"/>
      <c r="I30" s="23"/>
      <c r="J30" s="12"/>
      <c r="K30" s="69">
        <f t="shared" si="0"/>
        <v>30</v>
      </c>
      <c r="L30" s="69">
        <f t="shared" si="1"/>
        <v>8</v>
      </c>
      <c r="M30" s="69">
        <f t="shared" si="2"/>
        <v>8</v>
      </c>
      <c r="N30" s="69">
        <f t="shared" si="3"/>
        <v>5</v>
      </c>
      <c r="O30" s="12">
        <v>3</v>
      </c>
      <c r="P30" s="71">
        <v>3</v>
      </c>
      <c r="Q30" s="120">
        <v>100</v>
      </c>
      <c r="R30" s="3"/>
    </row>
    <row r="31" spans="1:18" ht="12.75">
      <c r="A31" s="110"/>
      <c r="B31" s="5" t="s">
        <v>21</v>
      </c>
      <c r="C31" s="8">
        <v>37917</v>
      </c>
      <c r="D31" s="69"/>
      <c r="E31" s="69"/>
      <c r="F31" s="69"/>
      <c r="G31" s="12"/>
      <c r="H31" s="69"/>
      <c r="I31" s="23"/>
      <c r="J31" s="12"/>
      <c r="K31" s="69">
        <f t="shared" si="0"/>
        <v>30</v>
      </c>
      <c r="L31" s="69">
        <f t="shared" si="1"/>
        <v>8</v>
      </c>
      <c r="M31" s="69">
        <f t="shared" si="2"/>
        <v>8</v>
      </c>
      <c r="N31" s="69">
        <f t="shared" si="3"/>
        <v>5</v>
      </c>
      <c r="O31" s="12">
        <v>3</v>
      </c>
      <c r="P31" s="71">
        <v>3</v>
      </c>
      <c r="Q31" s="120">
        <v>100</v>
      </c>
      <c r="R31" s="3"/>
    </row>
    <row r="32" spans="1:18" ht="12.75">
      <c r="A32" s="110"/>
      <c r="B32" s="9" t="s">
        <v>16</v>
      </c>
      <c r="C32" s="7">
        <v>37918</v>
      </c>
      <c r="D32" s="68"/>
      <c r="E32" s="68"/>
      <c r="F32" s="68"/>
      <c r="G32" s="11"/>
      <c r="H32" s="68"/>
      <c r="I32" s="15">
        <f>I4*1.05</f>
        <v>105</v>
      </c>
      <c r="J32" s="11"/>
      <c r="K32" s="68">
        <f aca="true" t="shared" si="7" ref="K32:K95">($K$4*Q32)/100</f>
        <v>31.5</v>
      </c>
      <c r="L32" s="68">
        <f>($L$4*Q32)/100</f>
        <v>8.4</v>
      </c>
      <c r="M32" s="68">
        <f aca="true" t="shared" si="8" ref="M32:M95">($M$4*Q32)/100</f>
        <v>8.4</v>
      </c>
      <c r="N32" s="68">
        <f aca="true" t="shared" si="9" ref="N32:N95">($N$4*Q32)/100</f>
        <v>5.25</v>
      </c>
      <c r="O32" s="83">
        <v>3</v>
      </c>
      <c r="P32" s="68">
        <v>3</v>
      </c>
      <c r="Q32" s="119">
        <v>105</v>
      </c>
      <c r="R32" s="131"/>
    </row>
    <row r="33" spans="1:18" ht="12.75">
      <c r="A33" s="109"/>
      <c r="B33" s="5" t="s">
        <v>6</v>
      </c>
      <c r="C33" s="8">
        <v>37919</v>
      </c>
      <c r="D33" s="69"/>
      <c r="E33" s="69"/>
      <c r="F33" s="69"/>
      <c r="G33" s="10"/>
      <c r="H33" s="69"/>
      <c r="I33" s="22"/>
      <c r="J33" s="10"/>
      <c r="K33" s="69">
        <f t="shared" si="7"/>
        <v>31.5</v>
      </c>
      <c r="L33" s="69">
        <f aca="true" t="shared" si="10" ref="L33:L59">($L$5*Q33)/100</f>
        <v>8.4</v>
      </c>
      <c r="M33" s="69">
        <f t="shared" si="8"/>
        <v>8.4</v>
      </c>
      <c r="N33" s="69">
        <f t="shared" si="9"/>
        <v>5.25</v>
      </c>
      <c r="O33" s="10">
        <v>3</v>
      </c>
      <c r="P33" s="71">
        <v>3</v>
      </c>
      <c r="Q33" s="122">
        <f aca="true" t="shared" si="11" ref="Q33:Q59">Q5*1.05</f>
        <v>105</v>
      </c>
      <c r="R33" s="22"/>
    </row>
    <row r="34" spans="1:18" ht="12.75">
      <c r="A34" s="109"/>
      <c r="B34" s="5" t="s">
        <v>17</v>
      </c>
      <c r="C34" s="8">
        <v>37920</v>
      </c>
      <c r="D34" s="69"/>
      <c r="E34" s="69"/>
      <c r="F34" s="69"/>
      <c r="G34" s="10"/>
      <c r="H34" s="69"/>
      <c r="I34" s="22"/>
      <c r="J34" s="10"/>
      <c r="K34" s="69">
        <f t="shared" si="7"/>
        <v>31.5</v>
      </c>
      <c r="L34" s="69">
        <f t="shared" si="10"/>
        <v>8.4</v>
      </c>
      <c r="M34" s="69">
        <f t="shared" si="8"/>
        <v>8.4</v>
      </c>
      <c r="N34" s="69">
        <f t="shared" si="9"/>
        <v>5.25</v>
      </c>
      <c r="O34" s="10">
        <v>3</v>
      </c>
      <c r="P34" s="71">
        <v>3</v>
      </c>
      <c r="Q34" s="122">
        <f t="shared" si="11"/>
        <v>105</v>
      </c>
      <c r="R34" s="22"/>
    </row>
    <row r="35" spans="1:18" ht="12.75">
      <c r="A35" s="109"/>
      <c r="B35" s="5" t="s">
        <v>18</v>
      </c>
      <c r="C35" s="8">
        <v>37921</v>
      </c>
      <c r="D35" s="69"/>
      <c r="E35" s="69"/>
      <c r="F35" s="69"/>
      <c r="G35" s="10"/>
      <c r="H35" s="69"/>
      <c r="I35" s="22"/>
      <c r="J35" s="10"/>
      <c r="K35" s="69">
        <f t="shared" si="7"/>
        <v>31.5</v>
      </c>
      <c r="L35" s="69">
        <f t="shared" si="10"/>
        <v>8.4</v>
      </c>
      <c r="M35" s="69">
        <f t="shared" si="8"/>
        <v>8.4</v>
      </c>
      <c r="N35" s="69">
        <f t="shared" si="9"/>
        <v>5.25</v>
      </c>
      <c r="O35" s="10">
        <v>3</v>
      </c>
      <c r="P35" s="71">
        <v>3</v>
      </c>
      <c r="Q35" s="122">
        <f t="shared" si="11"/>
        <v>105</v>
      </c>
      <c r="R35" s="22"/>
    </row>
    <row r="36" spans="1:18" ht="12.75">
      <c r="A36" s="109"/>
      <c r="B36" s="5" t="s">
        <v>19</v>
      </c>
      <c r="C36" s="8">
        <v>37922</v>
      </c>
      <c r="D36" s="69"/>
      <c r="E36" s="69"/>
      <c r="F36" s="69"/>
      <c r="G36" s="10"/>
      <c r="H36" s="69"/>
      <c r="I36" s="22"/>
      <c r="J36" s="10"/>
      <c r="K36" s="69">
        <f t="shared" si="7"/>
        <v>31.5</v>
      </c>
      <c r="L36" s="69">
        <f t="shared" si="10"/>
        <v>8.4</v>
      </c>
      <c r="M36" s="69">
        <f t="shared" si="8"/>
        <v>8.4</v>
      </c>
      <c r="N36" s="69">
        <f t="shared" si="9"/>
        <v>5.25</v>
      </c>
      <c r="O36" s="10">
        <v>3</v>
      </c>
      <c r="P36" s="71">
        <v>3</v>
      </c>
      <c r="Q36" s="122">
        <f t="shared" si="11"/>
        <v>105</v>
      </c>
      <c r="R36" s="22"/>
    </row>
    <row r="37" spans="1:18" ht="12.75">
      <c r="A37" s="109"/>
      <c r="B37" s="5" t="s">
        <v>20</v>
      </c>
      <c r="C37" s="8">
        <v>37923</v>
      </c>
      <c r="D37" s="69"/>
      <c r="E37" s="69"/>
      <c r="F37" s="69"/>
      <c r="G37" s="10"/>
      <c r="H37" s="69"/>
      <c r="I37" s="22"/>
      <c r="J37" s="10"/>
      <c r="K37" s="69">
        <f t="shared" si="7"/>
        <v>31.5</v>
      </c>
      <c r="L37" s="69">
        <f t="shared" si="10"/>
        <v>8.4</v>
      </c>
      <c r="M37" s="69">
        <f t="shared" si="8"/>
        <v>8.4</v>
      </c>
      <c r="N37" s="69">
        <f t="shared" si="9"/>
        <v>5.25</v>
      </c>
      <c r="O37" s="10">
        <v>3</v>
      </c>
      <c r="P37" s="71">
        <v>3</v>
      </c>
      <c r="Q37" s="122">
        <f t="shared" si="11"/>
        <v>105</v>
      </c>
      <c r="R37" s="22"/>
    </row>
    <row r="38" spans="1:18" ht="12.75">
      <c r="A38" s="109"/>
      <c r="B38" s="5" t="s">
        <v>21</v>
      </c>
      <c r="C38" s="8">
        <v>37924</v>
      </c>
      <c r="D38" s="69"/>
      <c r="E38" s="69"/>
      <c r="F38" s="69"/>
      <c r="G38" s="10"/>
      <c r="H38" s="69"/>
      <c r="I38" s="22"/>
      <c r="J38" s="10"/>
      <c r="K38" s="69">
        <f t="shared" si="7"/>
        <v>31.5</v>
      </c>
      <c r="L38" s="69">
        <f t="shared" si="10"/>
        <v>8.4</v>
      </c>
      <c r="M38" s="69">
        <f t="shared" si="8"/>
        <v>8.4</v>
      </c>
      <c r="N38" s="69">
        <f t="shared" si="9"/>
        <v>5.25</v>
      </c>
      <c r="O38" s="10">
        <v>3</v>
      </c>
      <c r="P38" s="71">
        <v>3</v>
      </c>
      <c r="Q38" s="122">
        <f t="shared" si="11"/>
        <v>105</v>
      </c>
      <c r="R38" s="22"/>
    </row>
    <row r="39" spans="1:18" ht="12.75">
      <c r="A39" s="109"/>
      <c r="B39" s="53" t="s">
        <v>16</v>
      </c>
      <c r="C39" s="6">
        <v>37925</v>
      </c>
      <c r="D39" s="70">
        <f>($D$4*I39)/100</f>
        <v>15.75</v>
      </c>
      <c r="E39" s="70">
        <f>($E$4*I39)/100</f>
        <v>15.75</v>
      </c>
      <c r="F39" s="70">
        <f>($F$4*I39)/100</f>
        <v>10.5</v>
      </c>
      <c r="G39" s="54"/>
      <c r="H39" s="70"/>
      <c r="I39" s="55">
        <f>I11*1.05</f>
        <v>105</v>
      </c>
      <c r="J39" s="54">
        <v>400</v>
      </c>
      <c r="K39" s="70">
        <f t="shared" si="7"/>
        <v>31.5</v>
      </c>
      <c r="L39" s="70">
        <f t="shared" si="10"/>
        <v>8.4</v>
      </c>
      <c r="M39" s="70">
        <f t="shared" si="8"/>
        <v>8.4</v>
      </c>
      <c r="N39" s="70">
        <f t="shared" si="9"/>
        <v>5.25</v>
      </c>
      <c r="O39" s="54">
        <v>3</v>
      </c>
      <c r="P39" s="70">
        <v>3</v>
      </c>
      <c r="Q39" s="123">
        <f t="shared" si="11"/>
        <v>105</v>
      </c>
      <c r="R39" s="22"/>
    </row>
    <row r="40" spans="1:18" ht="12.75">
      <c r="A40" s="109"/>
      <c r="B40" s="5" t="s">
        <v>6</v>
      </c>
      <c r="C40" s="8">
        <v>37926</v>
      </c>
      <c r="D40" s="69"/>
      <c r="E40" s="69"/>
      <c r="F40" s="69"/>
      <c r="G40" s="10"/>
      <c r="H40" s="69"/>
      <c r="I40" s="22"/>
      <c r="J40" s="12"/>
      <c r="K40" s="69">
        <f t="shared" si="7"/>
        <v>31.5</v>
      </c>
      <c r="L40" s="69">
        <f t="shared" si="10"/>
        <v>8.4</v>
      </c>
      <c r="M40" s="69">
        <f t="shared" si="8"/>
        <v>8.4</v>
      </c>
      <c r="N40" s="69">
        <f t="shared" si="9"/>
        <v>5.25</v>
      </c>
      <c r="O40" s="12">
        <v>3</v>
      </c>
      <c r="P40" s="71">
        <v>3</v>
      </c>
      <c r="Q40" s="122">
        <f t="shared" si="11"/>
        <v>105</v>
      </c>
      <c r="R40" s="22"/>
    </row>
    <row r="41" spans="1:18" ht="12.75">
      <c r="A41" s="109"/>
      <c r="B41" s="5" t="s">
        <v>17</v>
      </c>
      <c r="C41" s="8">
        <v>37927</v>
      </c>
      <c r="D41" s="69"/>
      <c r="E41" s="69"/>
      <c r="F41" s="69"/>
      <c r="G41" s="10"/>
      <c r="H41" s="69"/>
      <c r="I41" s="22"/>
      <c r="J41" s="12"/>
      <c r="K41" s="69">
        <f t="shared" si="7"/>
        <v>31.5</v>
      </c>
      <c r="L41" s="69">
        <f t="shared" si="10"/>
        <v>8.4</v>
      </c>
      <c r="M41" s="69">
        <f t="shared" si="8"/>
        <v>8.4</v>
      </c>
      <c r="N41" s="69">
        <f t="shared" si="9"/>
        <v>5.25</v>
      </c>
      <c r="O41" s="12">
        <v>3</v>
      </c>
      <c r="P41" s="71">
        <v>3</v>
      </c>
      <c r="Q41" s="122">
        <f t="shared" si="11"/>
        <v>105</v>
      </c>
      <c r="R41" s="22"/>
    </row>
    <row r="42" spans="1:18" ht="12.75">
      <c r="A42" s="109"/>
      <c r="B42" s="5" t="s">
        <v>18</v>
      </c>
      <c r="C42" s="8">
        <v>37928</v>
      </c>
      <c r="D42" s="69"/>
      <c r="E42" s="69"/>
      <c r="F42" s="69"/>
      <c r="G42" s="10"/>
      <c r="H42" s="69"/>
      <c r="I42" s="22"/>
      <c r="J42" s="12"/>
      <c r="K42" s="69">
        <f t="shared" si="7"/>
        <v>31.5</v>
      </c>
      <c r="L42" s="69">
        <f t="shared" si="10"/>
        <v>8.4</v>
      </c>
      <c r="M42" s="69">
        <f t="shared" si="8"/>
        <v>8.4</v>
      </c>
      <c r="N42" s="69">
        <f t="shared" si="9"/>
        <v>5.25</v>
      </c>
      <c r="O42" s="12">
        <v>3</v>
      </c>
      <c r="P42" s="71">
        <v>3</v>
      </c>
      <c r="Q42" s="122">
        <f t="shared" si="11"/>
        <v>105</v>
      </c>
      <c r="R42" s="22"/>
    </row>
    <row r="43" spans="1:18" ht="12.75">
      <c r="A43" s="109"/>
      <c r="B43" s="5" t="s">
        <v>19</v>
      </c>
      <c r="C43" s="8">
        <v>37929</v>
      </c>
      <c r="D43" s="69"/>
      <c r="E43" s="69"/>
      <c r="F43" s="69"/>
      <c r="G43" s="10"/>
      <c r="H43" s="69"/>
      <c r="I43" s="22"/>
      <c r="J43" s="12"/>
      <c r="K43" s="69">
        <f t="shared" si="7"/>
        <v>31.5</v>
      </c>
      <c r="L43" s="69">
        <f t="shared" si="10"/>
        <v>8.4</v>
      </c>
      <c r="M43" s="69">
        <f t="shared" si="8"/>
        <v>8.4</v>
      </c>
      <c r="N43" s="69">
        <f t="shared" si="9"/>
        <v>5.25</v>
      </c>
      <c r="O43" s="12">
        <v>3</v>
      </c>
      <c r="P43" s="71">
        <v>3</v>
      </c>
      <c r="Q43" s="122">
        <f t="shared" si="11"/>
        <v>105</v>
      </c>
      <c r="R43" s="22"/>
    </row>
    <row r="44" spans="1:18" ht="12.75">
      <c r="A44" s="109"/>
      <c r="B44" s="5" t="s">
        <v>20</v>
      </c>
      <c r="C44" s="8">
        <v>37930</v>
      </c>
      <c r="D44" s="69"/>
      <c r="E44" s="69"/>
      <c r="F44" s="69"/>
      <c r="G44" s="10"/>
      <c r="H44" s="69"/>
      <c r="I44" s="22"/>
      <c r="J44" s="12"/>
      <c r="K44" s="69">
        <f t="shared" si="7"/>
        <v>31.5</v>
      </c>
      <c r="L44" s="69">
        <f t="shared" si="10"/>
        <v>8.4</v>
      </c>
      <c r="M44" s="69">
        <f t="shared" si="8"/>
        <v>8.4</v>
      </c>
      <c r="N44" s="69">
        <f t="shared" si="9"/>
        <v>5.25</v>
      </c>
      <c r="O44" s="12">
        <v>3</v>
      </c>
      <c r="P44" s="71">
        <v>3</v>
      </c>
      <c r="Q44" s="122">
        <f t="shared" si="11"/>
        <v>105</v>
      </c>
      <c r="R44" s="22"/>
    </row>
    <row r="45" spans="1:18" ht="12.75">
      <c r="A45" s="109"/>
      <c r="B45" s="5" t="s">
        <v>21</v>
      </c>
      <c r="C45" s="8">
        <v>37931</v>
      </c>
      <c r="D45" s="69"/>
      <c r="E45" s="69"/>
      <c r="F45" s="69"/>
      <c r="G45" s="10"/>
      <c r="H45" s="69"/>
      <c r="I45" s="22"/>
      <c r="J45" s="12"/>
      <c r="K45" s="69">
        <f t="shared" si="7"/>
        <v>31.5</v>
      </c>
      <c r="L45" s="69">
        <f t="shared" si="10"/>
        <v>8.4</v>
      </c>
      <c r="M45" s="69">
        <f t="shared" si="8"/>
        <v>8.4</v>
      </c>
      <c r="N45" s="69">
        <f t="shared" si="9"/>
        <v>5.25</v>
      </c>
      <c r="O45" s="12">
        <v>3</v>
      </c>
      <c r="P45" s="71">
        <v>3</v>
      </c>
      <c r="Q45" s="122">
        <f t="shared" si="11"/>
        <v>105</v>
      </c>
      <c r="R45" s="22"/>
    </row>
    <row r="46" spans="1:18" ht="12.75">
      <c r="A46" s="109"/>
      <c r="B46" s="53" t="s">
        <v>16</v>
      </c>
      <c r="C46" s="6">
        <v>37932</v>
      </c>
      <c r="D46" s="70">
        <f>($D$4*I46)/100</f>
        <v>15.75</v>
      </c>
      <c r="E46" s="70">
        <f>($E$4*I46)/100</f>
        <v>15.75</v>
      </c>
      <c r="F46" s="70">
        <f>($F$4*I46)/100</f>
        <v>10.5</v>
      </c>
      <c r="G46" s="54"/>
      <c r="H46" s="70">
        <v>3</v>
      </c>
      <c r="I46" s="55">
        <f>I18*1.05</f>
        <v>105</v>
      </c>
      <c r="J46" s="54"/>
      <c r="K46" s="70">
        <f t="shared" si="7"/>
        <v>31.5</v>
      </c>
      <c r="L46" s="70">
        <f t="shared" si="10"/>
        <v>8.4</v>
      </c>
      <c r="M46" s="70">
        <f t="shared" si="8"/>
        <v>8.4</v>
      </c>
      <c r="N46" s="70">
        <f t="shared" si="9"/>
        <v>5.25</v>
      </c>
      <c r="O46" s="54">
        <v>3</v>
      </c>
      <c r="P46" s="70">
        <v>3</v>
      </c>
      <c r="Q46" s="123">
        <f t="shared" si="11"/>
        <v>105</v>
      </c>
      <c r="R46" s="22"/>
    </row>
    <row r="47" spans="1:18" ht="12.75">
      <c r="A47" s="109"/>
      <c r="B47" s="5" t="s">
        <v>6</v>
      </c>
      <c r="C47" s="8">
        <v>37933</v>
      </c>
      <c r="D47" s="69"/>
      <c r="E47" s="69"/>
      <c r="F47" s="69"/>
      <c r="G47" s="10"/>
      <c r="H47" s="69"/>
      <c r="I47" s="22"/>
      <c r="J47" s="12"/>
      <c r="K47" s="69">
        <f t="shared" si="7"/>
        <v>31.5</v>
      </c>
      <c r="L47" s="69">
        <f t="shared" si="10"/>
        <v>8.4</v>
      </c>
      <c r="M47" s="69">
        <f t="shared" si="8"/>
        <v>8.4</v>
      </c>
      <c r="N47" s="69">
        <f t="shared" si="9"/>
        <v>5.25</v>
      </c>
      <c r="O47" s="12">
        <v>3</v>
      </c>
      <c r="P47" s="71">
        <v>3</v>
      </c>
      <c r="Q47" s="122">
        <f t="shared" si="11"/>
        <v>105</v>
      </c>
      <c r="R47" s="22"/>
    </row>
    <row r="48" spans="1:18" ht="12.75">
      <c r="A48" s="109"/>
      <c r="B48" s="5" t="s">
        <v>17</v>
      </c>
      <c r="C48" s="8">
        <v>37934</v>
      </c>
      <c r="D48" s="69"/>
      <c r="E48" s="69"/>
      <c r="F48" s="69"/>
      <c r="G48" s="10"/>
      <c r="H48" s="69"/>
      <c r="I48" s="22"/>
      <c r="J48" s="12"/>
      <c r="K48" s="69">
        <f t="shared" si="7"/>
        <v>31.5</v>
      </c>
      <c r="L48" s="69">
        <f t="shared" si="10"/>
        <v>8.4</v>
      </c>
      <c r="M48" s="69">
        <f t="shared" si="8"/>
        <v>8.4</v>
      </c>
      <c r="N48" s="69">
        <f t="shared" si="9"/>
        <v>5.25</v>
      </c>
      <c r="O48" s="12">
        <v>3</v>
      </c>
      <c r="P48" s="71">
        <v>3</v>
      </c>
      <c r="Q48" s="122">
        <f t="shared" si="11"/>
        <v>105</v>
      </c>
      <c r="R48" s="22"/>
    </row>
    <row r="49" spans="1:21" ht="12.75">
      <c r="A49" s="109"/>
      <c r="B49" s="5" t="s">
        <v>18</v>
      </c>
      <c r="C49" s="8">
        <v>37935</v>
      </c>
      <c r="D49" s="69"/>
      <c r="E49" s="69"/>
      <c r="F49" s="69"/>
      <c r="G49" s="10"/>
      <c r="H49" s="69"/>
      <c r="I49" s="22"/>
      <c r="J49" s="12"/>
      <c r="K49" s="69">
        <f t="shared" si="7"/>
        <v>31.5</v>
      </c>
      <c r="L49" s="69">
        <f t="shared" si="10"/>
        <v>8.4</v>
      </c>
      <c r="M49" s="69">
        <f t="shared" si="8"/>
        <v>8.4</v>
      </c>
      <c r="N49" s="69">
        <f t="shared" si="9"/>
        <v>5.25</v>
      </c>
      <c r="O49" s="12">
        <v>3</v>
      </c>
      <c r="P49" s="71">
        <v>3</v>
      </c>
      <c r="Q49" s="122">
        <f t="shared" si="11"/>
        <v>105</v>
      </c>
      <c r="R49" s="22"/>
      <c r="U49" s="4"/>
    </row>
    <row r="50" spans="1:21" ht="12.75">
      <c r="A50" s="109"/>
      <c r="B50" s="5" t="s">
        <v>19</v>
      </c>
      <c r="C50" s="8">
        <v>37936</v>
      </c>
      <c r="D50" s="69"/>
      <c r="E50" s="69"/>
      <c r="F50" s="69"/>
      <c r="G50" s="10"/>
      <c r="H50" s="69"/>
      <c r="I50" s="22"/>
      <c r="J50" s="12"/>
      <c r="K50" s="69">
        <f t="shared" si="7"/>
        <v>31.5</v>
      </c>
      <c r="L50" s="69">
        <f t="shared" si="10"/>
        <v>8.4</v>
      </c>
      <c r="M50" s="69">
        <f t="shared" si="8"/>
        <v>8.4</v>
      </c>
      <c r="N50" s="69">
        <f t="shared" si="9"/>
        <v>5.25</v>
      </c>
      <c r="O50" s="12">
        <v>3</v>
      </c>
      <c r="P50" s="71">
        <v>3</v>
      </c>
      <c r="Q50" s="122">
        <f t="shared" si="11"/>
        <v>105</v>
      </c>
      <c r="R50" s="22"/>
      <c r="U50" s="4"/>
    </row>
    <row r="51" spans="1:18" ht="12.75">
      <c r="A51" s="109"/>
      <c r="B51" s="5" t="s">
        <v>20</v>
      </c>
      <c r="C51" s="8">
        <v>37937</v>
      </c>
      <c r="D51" s="69"/>
      <c r="E51" s="69"/>
      <c r="F51" s="69"/>
      <c r="G51" s="10"/>
      <c r="H51" s="69"/>
      <c r="I51" s="22"/>
      <c r="J51" s="12"/>
      <c r="K51" s="69">
        <f t="shared" si="7"/>
        <v>31.5</v>
      </c>
      <c r="L51" s="69">
        <f t="shared" si="10"/>
        <v>8.4</v>
      </c>
      <c r="M51" s="69">
        <f t="shared" si="8"/>
        <v>8.4</v>
      </c>
      <c r="N51" s="69">
        <f t="shared" si="9"/>
        <v>5.25</v>
      </c>
      <c r="O51" s="12">
        <v>3</v>
      </c>
      <c r="P51" s="71">
        <v>3</v>
      </c>
      <c r="Q51" s="122">
        <f t="shared" si="11"/>
        <v>105</v>
      </c>
      <c r="R51" s="22"/>
    </row>
    <row r="52" spans="1:18" ht="12.75">
      <c r="A52" s="109"/>
      <c r="B52" s="5" t="s">
        <v>21</v>
      </c>
      <c r="C52" s="8">
        <v>37938</v>
      </c>
      <c r="D52" s="69"/>
      <c r="E52" s="69"/>
      <c r="F52" s="69"/>
      <c r="G52" s="10"/>
      <c r="H52" s="69"/>
      <c r="I52" s="22"/>
      <c r="J52" s="12"/>
      <c r="K52" s="69">
        <f t="shared" si="7"/>
        <v>31.5</v>
      </c>
      <c r="L52" s="69">
        <f t="shared" si="10"/>
        <v>8.4</v>
      </c>
      <c r="M52" s="69">
        <f t="shared" si="8"/>
        <v>8.4</v>
      </c>
      <c r="N52" s="69">
        <f t="shared" si="9"/>
        <v>5.25</v>
      </c>
      <c r="O52" s="12">
        <v>3</v>
      </c>
      <c r="P52" s="71">
        <v>3</v>
      </c>
      <c r="Q52" s="122">
        <f t="shared" si="11"/>
        <v>105</v>
      </c>
      <c r="R52" s="22"/>
    </row>
    <row r="53" spans="1:18" ht="12.75">
      <c r="A53" s="109"/>
      <c r="B53" s="53" t="s">
        <v>16</v>
      </c>
      <c r="C53" s="6">
        <v>37939</v>
      </c>
      <c r="D53" s="70">
        <f>($D$4*I53)/100</f>
        <v>15.75</v>
      </c>
      <c r="E53" s="70">
        <f>($E$4*I53)/100</f>
        <v>15.75</v>
      </c>
      <c r="F53" s="70">
        <f>($F$4*I53)/100</f>
        <v>10.5</v>
      </c>
      <c r="G53" s="54"/>
      <c r="H53" s="70">
        <v>2</v>
      </c>
      <c r="I53" s="55">
        <f>I25*1.05</f>
        <v>105</v>
      </c>
      <c r="J53" s="54">
        <v>400</v>
      </c>
      <c r="K53" s="70">
        <f t="shared" si="7"/>
        <v>31.5</v>
      </c>
      <c r="L53" s="70">
        <f t="shared" si="10"/>
        <v>8.4</v>
      </c>
      <c r="M53" s="70">
        <f t="shared" si="8"/>
        <v>8.4</v>
      </c>
      <c r="N53" s="70">
        <f t="shared" si="9"/>
        <v>5.25</v>
      </c>
      <c r="O53" s="54">
        <v>3</v>
      </c>
      <c r="P53" s="70">
        <v>3</v>
      </c>
      <c r="Q53" s="123">
        <f t="shared" si="11"/>
        <v>105</v>
      </c>
      <c r="R53" s="22"/>
    </row>
    <row r="54" spans="1:18" ht="12.75">
      <c r="A54" s="109"/>
      <c r="B54" s="5" t="s">
        <v>6</v>
      </c>
      <c r="C54" s="8">
        <v>37940</v>
      </c>
      <c r="D54" s="69"/>
      <c r="E54" s="69"/>
      <c r="F54" s="69"/>
      <c r="G54" s="10"/>
      <c r="H54" s="69"/>
      <c r="I54" s="22"/>
      <c r="J54" s="12"/>
      <c r="K54" s="69">
        <f t="shared" si="7"/>
        <v>31.5</v>
      </c>
      <c r="L54" s="69">
        <f t="shared" si="10"/>
        <v>8.4</v>
      </c>
      <c r="M54" s="69">
        <f t="shared" si="8"/>
        <v>8.4</v>
      </c>
      <c r="N54" s="69">
        <f t="shared" si="9"/>
        <v>5.25</v>
      </c>
      <c r="O54" s="12">
        <v>3</v>
      </c>
      <c r="P54" s="71">
        <v>3</v>
      </c>
      <c r="Q54" s="122">
        <f t="shared" si="11"/>
        <v>105</v>
      </c>
      <c r="R54" s="22"/>
    </row>
    <row r="55" spans="1:18" ht="12.75">
      <c r="A55" s="109"/>
      <c r="B55" s="5" t="s">
        <v>17</v>
      </c>
      <c r="C55" s="8">
        <v>37941</v>
      </c>
      <c r="D55" s="69"/>
      <c r="E55" s="69"/>
      <c r="F55" s="69"/>
      <c r="G55" s="10"/>
      <c r="H55" s="69"/>
      <c r="I55" s="22"/>
      <c r="J55" s="12"/>
      <c r="K55" s="69">
        <f t="shared" si="7"/>
        <v>31.5</v>
      </c>
      <c r="L55" s="69">
        <f t="shared" si="10"/>
        <v>8.4</v>
      </c>
      <c r="M55" s="69">
        <f t="shared" si="8"/>
        <v>8.4</v>
      </c>
      <c r="N55" s="69">
        <f t="shared" si="9"/>
        <v>5.25</v>
      </c>
      <c r="O55" s="12">
        <v>3</v>
      </c>
      <c r="P55" s="71">
        <v>3</v>
      </c>
      <c r="Q55" s="122">
        <f t="shared" si="11"/>
        <v>105</v>
      </c>
      <c r="R55" s="22"/>
    </row>
    <row r="56" spans="1:18" ht="12.75">
      <c r="A56" s="109"/>
      <c r="B56" s="5" t="s">
        <v>18</v>
      </c>
      <c r="C56" s="8">
        <v>37942</v>
      </c>
      <c r="D56" s="69"/>
      <c r="E56" s="69"/>
      <c r="F56" s="69"/>
      <c r="G56" s="12"/>
      <c r="H56" s="69"/>
      <c r="I56" s="22"/>
      <c r="J56" s="12"/>
      <c r="K56" s="69">
        <f t="shared" si="7"/>
        <v>31.5</v>
      </c>
      <c r="L56" s="69">
        <f t="shared" si="10"/>
        <v>8.4</v>
      </c>
      <c r="M56" s="69">
        <f t="shared" si="8"/>
        <v>8.4</v>
      </c>
      <c r="N56" s="69">
        <f t="shared" si="9"/>
        <v>5.25</v>
      </c>
      <c r="O56" s="12">
        <v>3</v>
      </c>
      <c r="P56" s="71">
        <v>3</v>
      </c>
      <c r="Q56" s="122">
        <f t="shared" si="11"/>
        <v>105</v>
      </c>
      <c r="R56" s="22"/>
    </row>
    <row r="57" spans="1:18" ht="12.75">
      <c r="A57" s="109"/>
      <c r="B57" s="5" t="s">
        <v>19</v>
      </c>
      <c r="C57" s="8">
        <v>37943</v>
      </c>
      <c r="D57" s="69"/>
      <c r="E57" s="69"/>
      <c r="F57" s="69"/>
      <c r="G57" s="12"/>
      <c r="H57" s="69"/>
      <c r="I57" s="22"/>
      <c r="J57" s="12"/>
      <c r="K57" s="69">
        <f t="shared" si="7"/>
        <v>31.5</v>
      </c>
      <c r="L57" s="69">
        <f t="shared" si="10"/>
        <v>8.4</v>
      </c>
      <c r="M57" s="69">
        <f t="shared" si="8"/>
        <v>8.4</v>
      </c>
      <c r="N57" s="69">
        <f t="shared" si="9"/>
        <v>5.25</v>
      </c>
      <c r="O57" s="12">
        <v>3</v>
      </c>
      <c r="P57" s="71">
        <v>3</v>
      </c>
      <c r="Q57" s="122">
        <f t="shared" si="11"/>
        <v>105</v>
      </c>
      <c r="R57" s="22"/>
    </row>
    <row r="58" spans="1:18" ht="12.75">
      <c r="A58" s="109"/>
      <c r="B58" s="5" t="s">
        <v>20</v>
      </c>
      <c r="C58" s="8">
        <v>37944</v>
      </c>
      <c r="D58" s="69"/>
      <c r="E58" s="69"/>
      <c r="F58" s="69"/>
      <c r="G58" s="12"/>
      <c r="H58" s="69"/>
      <c r="I58" s="22"/>
      <c r="J58" s="12"/>
      <c r="K58" s="69">
        <f t="shared" si="7"/>
        <v>31.5</v>
      </c>
      <c r="L58" s="69">
        <f t="shared" si="10"/>
        <v>8.4</v>
      </c>
      <c r="M58" s="69">
        <f t="shared" si="8"/>
        <v>8.4</v>
      </c>
      <c r="N58" s="69">
        <f t="shared" si="9"/>
        <v>5.25</v>
      </c>
      <c r="O58" s="12">
        <v>3</v>
      </c>
      <c r="P58" s="71">
        <v>3</v>
      </c>
      <c r="Q58" s="122">
        <f t="shared" si="11"/>
        <v>105</v>
      </c>
      <c r="R58" s="22"/>
    </row>
    <row r="59" spans="1:18" ht="12.75">
      <c r="A59" s="109"/>
      <c r="B59" s="5" t="s">
        <v>21</v>
      </c>
      <c r="C59" s="8">
        <v>37945</v>
      </c>
      <c r="D59" s="69"/>
      <c r="E59" s="69"/>
      <c r="F59" s="69"/>
      <c r="G59" s="12"/>
      <c r="H59" s="69"/>
      <c r="I59" s="22"/>
      <c r="J59" s="12"/>
      <c r="K59" s="69">
        <f t="shared" si="7"/>
        <v>31.5</v>
      </c>
      <c r="L59" s="69">
        <f t="shared" si="10"/>
        <v>8.4</v>
      </c>
      <c r="M59" s="69">
        <f t="shared" si="8"/>
        <v>8.4</v>
      </c>
      <c r="N59" s="69">
        <f t="shared" si="9"/>
        <v>5.25</v>
      </c>
      <c r="O59" s="12">
        <v>3</v>
      </c>
      <c r="P59" s="71">
        <v>3</v>
      </c>
      <c r="Q59" s="122">
        <f t="shared" si="11"/>
        <v>105</v>
      </c>
      <c r="R59" s="22"/>
    </row>
    <row r="60" spans="1:18" s="4" customFormat="1" ht="12.75">
      <c r="A60" s="111"/>
      <c r="B60" s="9" t="s">
        <v>16</v>
      </c>
      <c r="C60" s="7">
        <v>37946</v>
      </c>
      <c r="D60" s="68">
        <f>($D$4*I60)/100</f>
        <v>16.500000000000004</v>
      </c>
      <c r="E60" s="68">
        <f>($E$4*I60)/100</f>
        <v>16.500000000000004</v>
      </c>
      <c r="F60" s="68">
        <f>($F$4*I60)/100</f>
        <v>11.000000000000002</v>
      </c>
      <c r="G60" s="11"/>
      <c r="H60" s="68">
        <v>3</v>
      </c>
      <c r="I60" s="15">
        <f>I4*1.1</f>
        <v>110.00000000000001</v>
      </c>
      <c r="J60" s="11"/>
      <c r="K60" s="68">
        <f t="shared" si="7"/>
        <v>33.00000000000001</v>
      </c>
      <c r="L60" s="68">
        <f>($L$4*Q60)/100</f>
        <v>8.8</v>
      </c>
      <c r="M60" s="68">
        <f t="shared" si="8"/>
        <v>8.8</v>
      </c>
      <c r="N60" s="68">
        <f t="shared" si="9"/>
        <v>5.500000000000001</v>
      </c>
      <c r="O60" s="83">
        <v>3</v>
      </c>
      <c r="P60" s="68">
        <v>3</v>
      </c>
      <c r="Q60" s="119">
        <f aca="true" t="shared" si="12" ref="Q60:Q87">Q4*1.1</f>
        <v>110.00000000000001</v>
      </c>
      <c r="R60" s="131"/>
    </row>
    <row r="61" spans="1:18" ht="12.75">
      <c r="A61" s="109"/>
      <c r="B61" s="5" t="s">
        <v>6</v>
      </c>
      <c r="C61" s="8">
        <v>37947</v>
      </c>
      <c r="D61" s="71"/>
      <c r="E61" s="71"/>
      <c r="F61" s="71"/>
      <c r="G61" s="10"/>
      <c r="H61" s="69"/>
      <c r="I61" s="23"/>
      <c r="J61" s="10"/>
      <c r="K61" s="69">
        <f t="shared" si="7"/>
        <v>33.00000000000001</v>
      </c>
      <c r="L61" s="69">
        <f aca="true" t="shared" si="13" ref="L61:L87">($L$5*Q61)/100</f>
        <v>8.8</v>
      </c>
      <c r="M61" s="69">
        <f t="shared" si="8"/>
        <v>8.8</v>
      </c>
      <c r="N61" s="69">
        <f t="shared" si="9"/>
        <v>5.500000000000001</v>
      </c>
      <c r="O61" s="10">
        <v>3</v>
      </c>
      <c r="P61" s="71">
        <v>3</v>
      </c>
      <c r="Q61" s="122">
        <f t="shared" si="12"/>
        <v>110.00000000000001</v>
      </c>
      <c r="R61" s="22"/>
    </row>
    <row r="62" spans="1:18" ht="12.75">
      <c r="A62" s="109"/>
      <c r="B62" s="5" t="s">
        <v>17</v>
      </c>
      <c r="C62" s="8">
        <v>37948</v>
      </c>
      <c r="D62" s="71"/>
      <c r="E62" s="71"/>
      <c r="F62" s="71"/>
      <c r="G62" s="10"/>
      <c r="H62" s="69"/>
      <c r="I62" s="23"/>
      <c r="J62" s="10"/>
      <c r="K62" s="69">
        <f t="shared" si="7"/>
        <v>33.00000000000001</v>
      </c>
      <c r="L62" s="69">
        <f t="shared" si="13"/>
        <v>8.8</v>
      </c>
      <c r="M62" s="69">
        <f t="shared" si="8"/>
        <v>8.8</v>
      </c>
      <c r="N62" s="69">
        <f t="shared" si="9"/>
        <v>5.500000000000001</v>
      </c>
      <c r="O62" s="10">
        <v>3</v>
      </c>
      <c r="P62" s="71">
        <v>3</v>
      </c>
      <c r="Q62" s="122">
        <f t="shared" si="12"/>
        <v>110.00000000000001</v>
      </c>
      <c r="R62" s="22"/>
    </row>
    <row r="63" spans="1:18" ht="12.75">
      <c r="A63" s="109"/>
      <c r="B63" s="5" t="s">
        <v>18</v>
      </c>
      <c r="C63" s="8">
        <v>37949</v>
      </c>
      <c r="D63" s="71"/>
      <c r="E63" s="71"/>
      <c r="F63" s="71"/>
      <c r="G63" s="10"/>
      <c r="H63" s="69"/>
      <c r="I63" s="23"/>
      <c r="J63" s="10"/>
      <c r="K63" s="69">
        <f t="shared" si="7"/>
        <v>33.00000000000001</v>
      </c>
      <c r="L63" s="69">
        <f t="shared" si="13"/>
        <v>8.8</v>
      </c>
      <c r="M63" s="69">
        <f t="shared" si="8"/>
        <v>8.8</v>
      </c>
      <c r="N63" s="69">
        <f t="shared" si="9"/>
        <v>5.500000000000001</v>
      </c>
      <c r="O63" s="10">
        <v>3</v>
      </c>
      <c r="P63" s="71">
        <v>3</v>
      </c>
      <c r="Q63" s="122">
        <f t="shared" si="12"/>
        <v>110.00000000000001</v>
      </c>
      <c r="R63" s="22"/>
    </row>
    <row r="64" spans="1:18" ht="12.75">
      <c r="A64" s="109"/>
      <c r="B64" s="5" t="s">
        <v>19</v>
      </c>
      <c r="C64" s="8">
        <v>37950</v>
      </c>
      <c r="D64" s="71"/>
      <c r="E64" s="71"/>
      <c r="F64" s="71"/>
      <c r="G64" s="10"/>
      <c r="H64" s="69"/>
      <c r="I64" s="23"/>
      <c r="J64" s="10"/>
      <c r="K64" s="69">
        <f t="shared" si="7"/>
        <v>33.00000000000001</v>
      </c>
      <c r="L64" s="69">
        <f t="shared" si="13"/>
        <v>8.8</v>
      </c>
      <c r="M64" s="69">
        <f t="shared" si="8"/>
        <v>8.8</v>
      </c>
      <c r="N64" s="69">
        <f t="shared" si="9"/>
        <v>5.500000000000001</v>
      </c>
      <c r="O64" s="10">
        <v>3</v>
      </c>
      <c r="P64" s="71">
        <v>3</v>
      </c>
      <c r="Q64" s="122">
        <f t="shared" si="12"/>
        <v>110.00000000000001</v>
      </c>
      <c r="R64" s="22"/>
    </row>
    <row r="65" spans="1:18" ht="12.75">
      <c r="A65" s="109"/>
      <c r="B65" s="5" t="s">
        <v>20</v>
      </c>
      <c r="C65" s="8">
        <v>37951</v>
      </c>
      <c r="D65" s="71"/>
      <c r="E65" s="71"/>
      <c r="F65" s="71"/>
      <c r="G65" s="10"/>
      <c r="H65" s="69"/>
      <c r="I65" s="23"/>
      <c r="J65" s="10"/>
      <c r="K65" s="69">
        <f t="shared" si="7"/>
        <v>33.00000000000001</v>
      </c>
      <c r="L65" s="69">
        <f t="shared" si="13"/>
        <v>8.8</v>
      </c>
      <c r="M65" s="69">
        <f t="shared" si="8"/>
        <v>8.8</v>
      </c>
      <c r="N65" s="69">
        <f t="shared" si="9"/>
        <v>5.500000000000001</v>
      </c>
      <c r="O65" s="10">
        <v>3</v>
      </c>
      <c r="P65" s="71">
        <v>3</v>
      </c>
      <c r="Q65" s="122">
        <f t="shared" si="12"/>
        <v>110.00000000000001</v>
      </c>
      <c r="R65" s="22"/>
    </row>
    <row r="66" spans="1:18" ht="12.75">
      <c r="A66" s="109"/>
      <c r="B66" s="5" t="s">
        <v>21</v>
      </c>
      <c r="C66" s="8">
        <v>37952</v>
      </c>
      <c r="D66" s="71"/>
      <c r="E66" s="71"/>
      <c r="F66" s="71"/>
      <c r="G66" s="10"/>
      <c r="H66" s="69"/>
      <c r="I66" s="23"/>
      <c r="J66" s="10"/>
      <c r="K66" s="69">
        <f t="shared" si="7"/>
        <v>33.00000000000001</v>
      </c>
      <c r="L66" s="69">
        <f t="shared" si="13"/>
        <v>8.8</v>
      </c>
      <c r="M66" s="69">
        <f t="shared" si="8"/>
        <v>8.8</v>
      </c>
      <c r="N66" s="69">
        <f t="shared" si="9"/>
        <v>5.500000000000001</v>
      </c>
      <c r="O66" s="10">
        <v>3</v>
      </c>
      <c r="P66" s="71">
        <v>3</v>
      </c>
      <c r="Q66" s="122">
        <f t="shared" si="12"/>
        <v>110.00000000000001</v>
      </c>
      <c r="R66" s="22"/>
    </row>
    <row r="67" spans="1:18" ht="12.75">
      <c r="A67" s="109"/>
      <c r="B67" s="53" t="s">
        <v>16</v>
      </c>
      <c r="C67" s="6">
        <v>37953</v>
      </c>
      <c r="D67" s="70">
        <f>($D$4*I67)/100</f>
        <v>16.500000000000004</v>
      </c>
      <c r="E67" s="70">
        <f>($E$4*I67)/100</f>
        <v>16.500000000000004</v>
      </c>
      <c r="F67" s="70">
        <f>($F$4*I67)/100</f>
        <v>11.000000000000002</v>
      </c>
      <c r="G67" s="54"/>
      <c r="H67" s="70">
        <v>2</v>
      </c>
      <c r="I67" s="55">
        <f>I11*1.1</f>
        <v>110.00000000000001</v>
      </c>
      <c r="J67" s="54">
        <v>400</v>
      </c>
      <c r="K67" s="70">
        <f t="shared" si="7"/>
        <v>33.00000000000001</v>
      </c>
      <c r="L67" s="70">
        <f t="shared" si="13"/>
        <v>8.8</v>
      </c>
      <c r="M67" s="70">
        <f t="shared" si="8"/>
        <v>8.8</v>
      </c>
      <c r="N67" s="70">
        <f t="shared" si="9"/>
        <v>5.500000000000001</v>
      </c>
      <c r="O67" s="54">
        <v>3</v>
      </c>
      <c r="P67" s="70">
        <v>3</v>
      </c>
      <c r="Q67" s="123">
        <f t="shared" si="12"/>
        <v>110.00000000000001</v>
      </c>
      <c r="R67" s="22"/>
    </row>
    <row r="68" spans="1:18" ht="12.75">
      <c r="A68" s="109"/>
      <c r="B68" s="5" t="s">
        <v>6</v>
      </c>
      <c r="C68" s="8">
        <v>37954</v>
      </c>
      <c r="D68" s="71"/>
      <c r="E68" s="71"/>
      <c r="F68" s="71"/>
      <c r="G68" s="10"/>
      <c r="H68" s="69"/>
      <c r="I68" s="22"/>
      <c r="J68" s="12"/>
      <c r="K68" s="69">
        <f t="shared" si="7"/>
        <v>33.00000000000001</v>
      </c>
      <c r="L68" s="69">
        <f t="shared" si="13"/>
        <v>8.8</v>
      </c>
      <c r="M68" s="69">
        <f t="shared" si="8"/>
        <v>8.8</v>
      </c>
      <c r="N68" s="69">
        <f t="shared" si="9"/>
        <v>5.500000000000001</v>
      </c>
      <c r="O68" s="12">
        <v>3</v>
      </c>
      <c r="P68" s="71">
        <v>3</v>
      </c>
      <c r="Q68" s="122">
        <f t="shared" si="12"/>
        <v>110.00000000000001</v>
      </c>
      <c r="R68" s="22"/>
    </row>
    <row r="69" spans="1:18" ht="12.75">
      <c r="A69" s="109"/>
      <c r="B69" s="5" t="s">
        <v>17</v>
      </c>
      <c r="C69" s="8">
        <v>37955</v>
      </c>
      <c r="D69" s="71"/>
      <c r="E69" s="71"/>
      <c r="F69" s="71"/>
      <c r="G69" s="10"/>
      <c r="H69" s="69"/>
      <c r="I69" s="22"/>
      <c r="J69" s="12"/>
      <c r="K69" s="69">
        <f t="shared" si="7"/>
        <v>33.00000000000001</v>
      </c>
      <c r="L69" s="69">
        <f t="shared" si="13"/>
        <v>8.8</v>
      </c>
      <c r="M69" s="69">
        <f t="shared" si="8"/>
        <v>8.8</v>
      </c>
      <c r="N69" s="69">
        <f t="shared" si="9"/>
        <v>5.500000000000001</v>
      </c>
      <c r="O69" s="12">
        <v>3</v>
      </c>
      <c r="P69" s="71">
        <v>3</v>
      </c>
      <c r="Q69" s="122">
        <f t="shared" si="12"/>
        <v>110.00000000000001</v>
      </c>
      <c r="R69" s="22"/>
    </row>
    <row r="70" spans="1:18" ht="12.75">
      <c r="A70" s="109"/>
      <c r="B70" s="5" t="s">
        <v>18</v>
      </c>
      <c r="C70" s="8">
        <v>37956</v>
      </c>
      <c r="D70" s="71"/>
      <c r="E70" s="71"/>
      <c r="F70" s="71"/>
      <c r="G70" s="10"/>
      <c r="H70" s="69"/>
      <c r="I70" s="22"/>
      <c r="J70" s="12"/>
      <c r="K70" s="69">
        <f t="shared" si="7"/>
        <v>33.00000000000001</v>
      </c>
      <c r="L70" s="69">
        <f t="shared" si="13"/>
        <v>8.8</v>
      </c>
      <c r="M70" s="69">
        <f t="shared" si="8"/>
        <v>8.8</v>
      </c>
      <c r="N70" s="69">
        <f t="shared" si="9"/>
        <v>5.500000000000001</v>
      </c>
      <c r="O70" s="12">
        <v>3</v>
      </c>
      <c r="P70" s="71">
        <v>3</v>
      </c>
      <c r="Q70" s="122">
        <f t="shared" si="12"/>
        <v>110.00000000000001</v>
      </c>
      <c r="R70" s="22"/>
    </row>
    <row r="71" spans="1:18" ht="12.75">
      <c r="A71" s="109"/>
      <c r="B71" s="5" t="s">
        <v>19</v>
      </c>
      <c r="C71" s="8">
        <v>37957</v>
      </c>
      <c r="D71" s="71"/>
      <c r="E71" s="71"/>
      <c r="F71" s="71"/>
      <c r="G71" s="10"/>
      <c r="H71" s="69"/>
      <c r="I71" s="22"/>
      <c r="J71" s="12"/>
      <c r="K71" s="69">
        <f t="shared" si="7"/>
        <v>33.00000000000001</v>
      </c>
      <c r="L71" s="69">
        <f t="shared" si="13"/>
        <v>8.8</v>
      </c>
      <c r="M71" s="69">
        <f t="shared" si="8"/>
        <v>8.8</v>
      </c>
      <c r="N71" s="69">
        <f t="shared" si="9"/>
        <v>5.500000000000001</v>
      </c>
      <c r="O71" s="12">
        <v>3</v>
      </c>
      <c r="P71" s="71">
        <v>3</v>
      </c>
      <c r="Q71" s="122">
        <f t="shared" si="12"/>
        <v>110.00000000000001</v>
      </c>
      <c r="R71" s="22"/>
    </row>
    <row r="72" spans="1:18" ht="12.75">
      <c r="A72" s="109"/>
      <c r="B72" s="5" t="s">
        <v>20</v>
      </c>
      <c r="C72" s="8">
        <v>37958</v>
      </c>
      <c r="D72" s="71"/>
      <c r="E72" s="71"/>
      <c r="F72" s="71"/>
      <c r="G72" s="10"/>
      <c r="H72" s="69"/>
      <c r="I72" s="22"/>
      <c r="J72" s="12"/>
      <c r="K72" s="69">
        <f t="shared" si="7"/>
        <v>33.00000000000001</v>
      </c>
      <c r="L72" s="69">
        <f t="shared" si="13"/>
        <v>8.8</v>
      </c>
      <c r="M72" s="69">
        <f t="shared" si="8"/>
        <v>8.8</v>
      </c>
      <c r="N72" s="69">
        <f t="shared" si="9"/>
        <v>5.500000000000001</v>
      </c>
      <c r="O72" s="12">
        <v>3</v>
      </c>
      <c r="P72" s="71">
        <v>3</v>
      </c>
      <c r="Q72" s="122">
        <f t="shared" si="12"/>
        <v>110.00000000000001</v>
      </c>
      <c r="R72" s="22"/>
    </row>
    <row r="73" spans="1:18" ht="12.75">
      <c r="A73" s="109"/>
      <c r="B73" s="5" t="s">
        <v>21</v>
      </c>
      <c r="C73" s="8">
        <v>37959</v>
      </c>
      <c r="D73" s="71"/>
      <c r="E73" s="71"/>
      <c r="F73" s="71"/>
      <c r="G73" s="10"/>
      <c r="H73" s="69"/>
      <c r="I73" s="22"/>
      <c r="J73" s="12"/>
      <c r="K73" s="69">
        <f t="shared" si="7"/>
        <v>33.00000000000001</v>
      </c>
      <c r="L73" s="69">
        <f t="shared" si="13"/>
        <v>8.8</v>
      </c>
      <c r="M73" s="69">
        <f t="shared" si="8"/>
        <v>8.8</v>
      </c>
      <c r="N73" s="69">
        <f t="shared" si="9"/>
        <v>5.500000000000001</v>
      </c>
      <c r="O73" s="12">
        <v>3</v>
      </c>
      <c r="P73" s="71">
        <v>3</v>
      </c>
      <c r="Q73" s="122">
        <f t="shared" si="12"/>
        <v>110.00000000000001</v>
      </c>
      <c r="R73" s="22"/>
    </row>
    <row r="74" spans="1:18" ht="12.75">
      <c r="A74" s="109"/>
      <c r="B74" s="53" t="s">
        <v>16</v>
      </c>
      <c r="C74" s="6">
        <v>37960</v>
      </c>
      <c r="D74" s="70">
        <f>($D$4*I74)/100</f>
        <v>16.500000000000004</v>
      </c>
      <c r="E74" s="70">
        <f>($E$4*I74)/100</f>
        <v>16.500000000000004</v>
      </c>
      <c r="F74" s="70">
        <f>($F$4*I74)/100</f>
        <v>11.000000000000002</v>
      </c>
      <c r="G74" s="54"/>
      <c r="H74" s="70">
        <v>3</v>
      </c>
      <c r="I74" s="55">
        <f>I18*1.1</f>
        <v>110.00000000000001</v>
      </c>
      <c r="J74" s="54"/>
      <c r="K74" s="70">
        <f t="shared" si="7"/>
        <v>33.00000000000001</v>
      </c>
      <c r="L74" s="70">
        <f t="shared" si="13"/>
        <v>8.8</v>
      </c>
      <c r="M74" s="70">
        <f t="shared" si="8"/>
        <v>8.8</v>
      </c>
      <c r="N74" s="70">
        <f t="shared" si="9"/>
        <v>5.500000000000001</v>
      </c>
      <c r="O74" s="54">
        <v>3</v>
      </c>
      <c r="P74" s="70">
        <v>3</v>
      </c>
      <c r="Q74" s="123">
        <f t="shared" si="12"/>
        <v>110.00000000000001</v>
      </c>
      <c r="R74" s="22"/>
    </row>
    <row r="75" spans="1:18" ht="12.75">
      <c r="A75" s="109"/>
      <c r="B75" s="5" t="s">
        <v>6</v>
      </c>
      <c r="C75" s="8">
        <v>37961</v>
      </c>
      <c r="D75" s="71"/>
      <c r="E75" s="71"/>
      <c r="F75" s="71"/>
      <c r="G75" s="10"/>
      <c r="H75" s="69"/>
      <c r="I75" s="22"/>
      <c r="J75" s="12"/>
      <c r="K75" s="69">
        <f t="shared" si="7"/>
        <v>33.00000000000001</v>
      </c>
      <c r="L75" s="69">
        <f t="shared" si="13"/>
        <v>8.8</v>
      </c>
      <c r="M75" s="69">
        <f t="shared" si="8"/>
        <v>8.8</v>
      </c>
      <c r="N75" s="69">
        <f t="shared" si="9"/>
        <v>5.500000000000001</v>
      </c>
      <c r="O75" s="12">
        <v>3</v>
      </c>
      <c r="P75" s="71">
        <v>3</v>
      </c>
      <c r="Q75" s="122">
        <f t="shared" si="12"/>
        <v>110.00000000000001</v>
      </c>
      <c r="R75" s="22"/>
    </row>
    <row r="76" spans="1:18" ht="12.75">
      <c r="A76" s="109"/>
      <c r="B76" s="5" t="s">
        <v>17</v>
      </c>
      <c r="C76" s="8">
        <v>37962</v>
      </c>
      <c r="D76" s="71"/>
      <c r="E76" s="71"/>
      <c r="F76" s="71"/>
      <c r="G76" s="10"/>
      <c r="H76" s="69"/>
      <c r="I76" s="22"/>
      <c r="J76" s="12"/>
      <c r="K76" s="69">
        <f t="shared" si="7"/>
        <v>33.00000000000001</v>
      </c>
      <c r="L76" s="69">
        <f t="shared" si="13"/>
        <v>8.8</v>
      </c>
      <c r="M76" s="69">
        <f t="shared" si="8"/>
        <v>8.8</v>
      </c>
      <c r="N76" s="69">
        <f t="shared" si="9"/>
        <v>5.500000000000001</v>
      </c>
      <c r="O76" s="12">
        <v>3</v>
      </c>
      <c r="P76" s="71">
        <v>3</v>
      </c>
      <c r="Q76" s="122">
        <f t="shared" si="12"/>
        <v>110.00000000000001</v>
      </c>
      <c r="R76" s="22"/>
    </row>
    <row r="77" spans="1:18" ht="12.75">
      <c r="A77" s="109"/>
      <c r="B77" s="5" t="s">
        <v>18</v>
      </c>
      <c r="C77" s="8">
        <v>37963</v>
      </c>
      <c r="D77" s="71"/>
      <c r="E77" s="71"/>
      <c r="F77" s="71"/>
      <c r="G77" s="10"/>
      <c r="H77" s="69"/>
      <c r="I77" s="22"/>
      <c r="J77" s="12"/>
      <c r="K77" s="69">
        <f t="shared" si="7"/>
        <v>33.00000000000001</v>
      </c>
      <c r="L77" s="69">
        <f t="shared" si="13"/>
        <v>8.8</v>
      </c>
      <c r="M77" s="69">
        <f t="shared" si="8"/>
        <v>8.8</v>
      </c>
      <c r="N77" s="69">
        <f t="shared" si="9"/>
        <v>5.500000000000001</v>
      </c>
      <c r="O77" s="12">
        <v>3</v>
      </c>
      <c r="P77" s="71">
        <v>3</v>
      </c>
      <c r="Q77" s="122">
        <f t="shared" si="12"/>
        <v>110.00000000000001</v>
      </c>
      <c r="R77" s="22"/>
    </row>
    <row r="78" spans="1:18" ht="12.75">
      <c r="A78" s="109"/>
      <c r="B78" s="5" t="s">
        <v>19</v>
      </c>
      <c r="C78" s="8">
        <v>37964</v>
      </c>
      <c r="D78" s="71"/>
      <c r="E78" s="71"/>
      <c r="F78" s="71"/>
      <c r="G78" s="10"/>
      <c r="H78" s="69"/>
      <c r="I78" s="22"/>
      <c r="J78" s="12"/>
      <c r="K78" s="69">
        <f t="shared" si="7"/>
        <v>33.00000000000001</v>
      </c>
      <c r="L78" s="69">
        <f t="shared" si="13"/>
        <v>8.8</v>
      </c>
      <c r="M78" s="69">
        <f t="shared" si="8"/>
        <v>8.8</v>
      </c>
      <c r="N78" s="69">
        <f t="shared" si="9"/>
        <v>5.500000000000001</v>
      </c>
      <c r="O78" s="12">
        <v>3</v>
      </c>
      <c r="P78" s="71">
        <v>3</v>
      </c>
      <c r="Q78" s="122">
        <f t="shared" si="12"/>
        <v>110.00000000000001</v>
      </c>
      <c r="R78" s="22"/>
    </row>
    <row r="79" spans="1:18" ht="12.75">
      <c r="A79" s="109"/>
      <c r="B79" s="5" t="s">
        <v>20</v>
      </c>
      <c r="C79" s="8">
        <v>37965</v>
      </c>
      <c r="D79" s="71"/>
      <c r="E79" s="71"/>
      <c r="F79" s="71"/>
      <c r="G79" s="10"/>
      <c r="H79" s="69"/>
      <c r="I79" s="22"/>
      <c r="J79" s="12"/>
      <c r="K79" s="69">
        <f t="shared" si="7"/>
        <v>33.00000000000001</v>
      </c>
      <c r="L79" s="69">
        <f t="shared" si="13"/>
        <v>8.8</v>
      </c>
      <c r="M79" s="69">
        <f t="shared" si="8"/>
        <v>8.8</v>
      </c>
      <c r="N79" s="69">
        <f t="shared" si="9"/>
        <v>5.500000000000001</v>
      </c>
      <c r="O79" s="12">
        <v>3</v>
      </c>
      <c r="P79" s="71">
        <v>3</v>
      </c>
      <c r="Q79" s="122">
        <f t="shared" si="12"/>
        <v>110.00000000000001</v>
      </c>
      <c r="R79" s="22"/>
    </row>
    <row r="80" spans="1:18" ht="12.75">
      <c r="A80" s="109"/>
      <c r="B80" s="5" t="s">
        <v>21</v>
      </c>
      <c r="C80" s="8">
        <v>37966</v>
      </c>
      <c r="D80" s="71"/>
      <c r="E80" s="71"/>
      <c r="F80" s="71"/>
      <c r="G80" s="10"/>
      <c r="H80" s="69"/>
      <c r="I80" s="22"/>
      <c r="J80" s="12"/>
      <c r="K80" s="69">
        <f t="shared" si="7"/>
        <v>33.00000000000001</v>
      </c>
      <c r="L80" s="69">
        <f t="shared" si="13"/>
        <v>8.8</v>
      </c>
      <c r="M80" s="69">
        <f t="shared" si="8"/>
        <v>8.8</v>
      </c>
      <c r="N80" s="69">
        <f t="shared" si="9"/>
        <v>5.500000000000001</v>
      </c>
      <c r="O80" s="12">
        <v>3</v>
      </c>
      <c r="P80" s="71">
        <v>3</v>
      </c>
      <c r="Q80" s="122">
        <f t="shared" si="12"/>
        <v>110.00000000000001</v>
      </c>
      <c r="R80" s="22"/>
    </row>
    <row r="81" spans="1:18" ht="12.75">
      <c r="A81" s="109"/>
      <c r="B81" s="53" t="s">
        <v>16</v>
      </c>
      <c r="C81" s="6">
        <v>37967</v>
      </c>
      <c r="D81" s="70">
        <f>($D$4*I81)/100</f>
        <v>16.500000000000004</v>
      </c>
      <c r="E81" s="70">
        <f>($E$4*I81)/100</f>
        <v>16.500000000000004</v>
      </c>
      <c r="F81" s="70">
        <f>($F$4*I81)/100</f>
        <v>11.000000000000002</v>
      </c>
      <c r="G81" s="54"/>
      <c r="H81" s="70">
        <v>2</v>
      </c>
      <c r="I81" s="55">
        <f>I25*1.1</f>
        <v>110.00000000000001</v>
      </c>
      <c r="J81" s="54">
        <v>400</v>
      </c>
      <c r="K81" s="70">
        <f t="shared" si="7"/>
        <v>33.00000000000001</v>
      </c>
      <c r="L81" s="70">
        <f t="shared" si="13"/>
        <v>8.8</v>
      </c>
      <c r="M81" s="70">
        <f t="shared" si="8"/>
        <v>8.8</v>
      </c>
      <c r="N81" s="70">
        <f t="shared" si="9"/>
        <v>5.500000000000001</v>
      </c>
      <c r="O81" s="54">
        <v>3</v>
      </c>
      <c r="P81" s="70">
        <v>3</v>
      </c>
      <c r="Q81" s="123">
        <f t="shared" si="12"/>
        <v>110.00000000000001</v>
      </c>
      <c r="R81" s="22"/>
    </row>
    <row r="82" spans="1:18" ht="12.75">
      <c r="A82" s="109"/>
      <c r="B82" s="5" t="s">
        <v>6</v>
      </c>
      <c r="C82" s="8">
        <v>37968</v>
      </c>
      <c r="D82" s="71"/>
      <c r="E82" s="71"/>
      <c r="F82" s="71"/>
      <c r="G82" s="10"/>
      <c r="H82" s="69"/>
      <c r="I82" s="22"/>
      <c r="J82" s="12"/>
      <c r="K82" s="69">
        <f t="shared" si="7"/>
        <v>33.00000000000001</v>
      </c>
      <c r="L82" s="69">
        <f t="shared" si="13"/>
        <v>8.8</v>
      </c>
      <c r="M82" s="69">
        <f t="shared" si="8"/>
        <v>8.8</v>
      </c>
      <c r="N82" s="69">
        <f t="shared" si="9"/>
        <v>5.500000000000001</v>
      </c>
      <c r="O82" s="12">
        <v>3</v>
      </c>
      <c r="P82" s="71">
        <v>3</v>
      </c>
      <c r="Q82" s="122">
        <f t="shared" si="12"/>
        <v>110.00000000000001</v>
      </c>
      <c r="R82" s="22"/>
    </row>
    <row r="83" spans="1:18" ht="12.75">
      <c r="A83" s="109"/>
      <c r="B83" s="5" t="s">
        <v>17</v>
      </c>
      <c r="C83" s="8">
        <v>37969</v>
      </c>
      <c r="D83" s="71"/>
      <c r="E83" s="71"/>
      <c r="F83" s="71"/>
      <c r="G83" s="10"/>
      <c r="H83" s="69"/>
      <c r="I83" s="23"/>
      <c r="J83" s="12"/>
      <c r="K83" s="69">
        <f t="shared" si="7"/>
        <v>33.00000000000001</v>
      </c>
      <c r="L83" s="69">
        <f t="shared" si="13"/>
        <v>8.8</v>
      </c>
      <c r="M83" s="69">
        <f t="shared" si="8"/>
        <v>8.8</v>
      </c>
      <c r="N83" s="69">
        <f t="shared" si="9"/>
        <v>5.500000000000001</v>
      </c>
      <c r="O83" s="12">
        <v>3</v>
      </c>
      <c r="P83" s="71">
        <v>3</v>
      </c>
      <c r="Q83" s="122">
        <f t="shared" si="12"/>
        <v>110.00000000000001</v>
      </c>
      <c r="R83" s="22"/>
    </row>
    <row r="84" spans="1:18" ht="12.75">
      <c r="A84" s="109"/>
      <c r="B84" s="5" t="s">
        <v>18</v>
      </c>
      <c r="C84" s="8">
        <v>37970</v>
      </c>
      <c r="D84" s="71"/>
      <c r="E84" s="71"/>
      <c r="F84" s="71"/>
      <c r="G84" s="12"/>
      <c r="H84" s="69"/>
      <c r="I84" s="23"/>
      <c r="J84" s="12"/>
      <c r="K84" s="69">
        <f t="shared" si="7"/>
        <v>33.00000000000001</v>
      </c>
      <c r="L84" s="69">
        <f t="shared" si="13"/>
        <v>8.8</v>
      </c>
      <c r="M84" s="69">
        <f t="shared" si="8"/>
        <v>8.8</v>
      </c>
      <c r="N84" s="69">
        <f t="shared" si="9"/>
        <v>5.500000000000001</v>
      </c>
      <c r="O84" s="12">
        <v>3</v>
      </c>
      <c r="P84" s="71">
        <v>3</v>
      </c>
      <c r="Q84" s="122">
        <f t="shared" si="12"/>
        <v>110.00000000000001</v>
      </c>
      <c r="R84" s="22"/>
    </row>
    <row r="85" spans="1:18" ht="12.75">
      <c r="A85" s="109"/>
      <c r="B85" s="5" t="s">
        <v>19</v>
      </c>
      <c r="C85" s="8">
        <v>37971</v>
      </c>
      <c r="D85" s="71"/>
      <c r="E85" s="71"/>
      <c r="F85" s="71"/>
      <c r="G85" s="12"/>
      <c r="H85" s="69"/>
      <c r="I85" s="23"/>
      <c r="J85" s="12"/>
      <c r="K85" s="69">
        <f t="shared" si="7"/>
        <v>33.00000000000001</v>
      </c>
      <c r="L85" s="69">
        <f t="shared" si="13"/>
        <v>8.8</v>
      </c>
      <c r="M85" s="69">
        <f t="shared" si="8"/>
        <v>8.8</v>
      </c>
      <c r="N85" s="69">
        <f t="shared" si="9"/>
        <v>5.500000000000001</v>
      </c>
      <c r="O85" s="12">
        <v>3</v>
      </c>
      <c r="P85" s="71">
        <v>3</v>
      </c>
      <c r="Q85" s="122">
        <f t="shared" si="12"/>
        <v>110.00000000000001</v>
      </c>
      <c r="R85" s="22"/>
    </row>
    <row r="86" spans="1:18" ht="12.75">
      <c r="A86" s="109"/>
      <c r="B86" s="5" t="s">
        <v>20</v>
      </c>
      <c r="C86" s="8">
        <v>37972</v>
      </c>
      <c r="D86" s="71"/>
      <c r="E86" s="71"/>
      <c r="F86" s="71"/>
      <c r="G86" s="12"/>
      <c r="H86" s="69"/>
      <c r="I86" s="23"/>
      <c r="J86" s="12"/>
      <c r="K86" s="69">
        <f t="shared" si="7"/>
        <v>33.00000000000001</v>
      </c>
      <c r="L86" s="69">
        <f t="shared" si="13"/>
        <v>8.8</v>
      </c>
      <c r="M86" s="69">
        <f t="shared" si="8"/>
        <v>8.8</v>
      </c>
      <c r="N86" s="69">
        <f t="shared" si="9"/>
        <v>5.500000000000001</v>
      </c>
      <c r="O86" s="12">
        <v>3</v>
      </c>
      <c r="P86" s="71">
        <v>3</v>
      </c>
      <c r="Q86" s="122">
        <f t="shared" si="12"/>
        <v>110.00000000000001</v>
      </c>
      <c r="R86" s="22"/>
    </row>
    <row r="87" spans="1:18" ht="12.75">
      <c r="A87" s="109"/>
      <c r="B87" s="5" t="s">
        <v>21</v>
      </c>
      <c r="C87" s="8">
        <v>37973</v>
      </c>
      <c r="D87" s="71"/>
      <c r="E87" s="71"/>
      <c r="F87" s="71"/>
      <c r="G87" s="12"/>
      <c r="H87" s="69"/>
      <c r="I87" s="23"/>
      <c r="J87" s="12"/>
      <c r="K87" s="69">
        <f t="shared" si="7"/>
        <v>33.00000000000001</v>
      </c>
      <c r="L87" s="69">
        <f t="shared" si="13"/>
        <v>8.8</v>
      </c>
      <c r="M87" s="69">
        <f t="shared" si="8"/>
        <v>8.8</v>
      </c>
      <c r="N87" s="69">
        <f t="shared" si="9"/>
        <v>5.500000000000001</v>
      </c>
      <c r="O87" s="12">
        <v>3</v>
      </c>
      <c r="P87" s="71">
        <v>3</v>
      </c>
      <c r="Q87" s="122">
        <f t="shared" si="12"/>
        <v>110.00000000000001</v>
      </c>
      <c r="R87" s="22"/>
    </row>
    <row r="88" spans="1:18" ht="12.75">
      <c r="A88" s="109"/>
      <c r="B88" s="9" t="s">
        <v>16</v>
      </c>
      <c r="C88" s="7">
        <v>37974</v>
      </c>
      <c r="D88" s="68">
        <f>($D$4*I88)/100</f>
        <v>17.249999999999996</v>
      </c>
      <c r="E88" s="68">
        <f>($E$4*I88)/100</f>
        <v>17.249999999999996</v>
      </c>
      <c r="F88" s="68">
        <f>($F$4*I88)/100</f>
        <v>11.499999999999998</v>
      </c>
      <c r="G88" s="11"/>
      <c r="H88" s="68">
        <v>2</v>
      </c>
      <c r="I88" s="15">
        <f>I4*1.15</f>
        <v>114.99999999999999</v>
      </c>
      <c r="J88" s="11">
        <v>400</v>
      </c>
      <c r="K88" s="68">
        <f t="shared" si="7"/>
        <v>34.49999999999999</v>
      </c>
      <c r="L88" s="68">
        <f>($L$4*Q88)/100</f>
        <v>9.2</v>
      </c>
      <c r="M88" s="68">
        <f t="shared" si="8"/>
        <v>9.2</v>
      </c>
      <c r="N88" s="68">
        <f t="shared" si="9"/>
        <v>5.749999999999999</v>
      </c>
      <c r="O88" s="83">
        <v>3</v>
      </c>
      <c r="P88" s="68">
        <v>3</v>
      </c>
      <c r="Q88" s="119">
        <f aca="true" t="shared" si="14" ref="Q88:Q115">Q4*1.15</f>
        <v>114.99999999999999</v>
      </c>
      <c r="R88" s="131"/>
    </row>
    <row r="89" spans="1:18" ht="12.75">
      <c r="A89" s="109"/>
      <c r="B89" s="5" t="s">
        <v>6</v>
      </c>
      <c r="C89" s="8">
        <v>37975</v>
      </c>
      <c r="D89" s="71"/>
      <c r="E89" s="71"/>
      <c r="F89" s="71"/>
      <c r="G89" s="10"/>
      <c r="H89" s="69"/>
      <c r="I89" s="23"/>
      <c r="J89" s="10"/>
      <c r="K89" s="69">
        <f t="shared" si="7"/>
        <v>34.49999999999999</v>
      </c>
      <c r="L89" s="69">
        <f aca="true" t="shared" si="15" ref="L89:L115">($L$5*Q89)/100</f>
        <v>9.2</v>
      </c>
      <c r="M89" s="69">
        <f t="shared" si="8"/>
        <v>9.2</v>
      </c>
      <c r="N89" s="69">
        <f t="shared" si="9"/>
        <v>5.749999999999999</v>
      </c>
      <c r="O89" s="10">
        <v>3</v>
      </c>
      <c r="P89" s="71">
        <v>3</v>
      </c>
      <c r="Q89" s="122">
        <f t="shared" si="14"/>
        <v>114.99999999999999</v>
      </c>
      <c r="R89" s="22"/>
    </row>
    <row r="90" spans="1:18" ht="12.75">
      <c r="A90" s="109"/>
      <c r="B90" s="5" t="s">
        <v>17</v>
      </c>
      <c r="C90" s="8">
        <v>37976</v>
      </c>
      <c r="D90" s="71"/>
      <c r="E90" s="71"/>
      <c r="F90" s="71"/>
      <c r="G90" s="10"/>
      <c r="H90" s="69"/>
      <c r="I90" s="23"/>
      <c r="J90" s="10"/>
      <c r="K90" s="69">
        <f t="shared" si="7"/>
        <v>34.49999999999999</v>
      </c>
      <c r="L90" s="69">
        <f t="shared" si="15"/>
        <v>9.2</v>
      </c>
      <c r="M90" s="69">
        <f t="shared" si="8"/>
        <v>9.2</v>
      </c>
      <c r="N90" s="69">
        <f t="shared" si="9"/>
        <v>5.749999999999999</v>
      </c>
      <c r="O90" s="10">
        <v>3</v>
      </c>
      <c r="P90" s="71">
        <v>3</v>
      </c>
      <c r="Q90" s="122">
        <f t="shared" si="14"/>
        <v>114.99999999999999</v>
      </c>
      <c r="R90" s="22"/>
    </row>
    <row r="91" spans="1:18" ht="12.75">
      <c r="A91" s="109"/>
      <c r="B91" s="5" t="s">
        <v>18</v>
      </c>
      <c r="C91" s="8">
        <v>37977</v>
      </c>
      <c r="D91" s="71"/>
      <c r="E91" s="71"/>
      <c r="F91" s="71"/>
      <c r="G91" s="10"/>
      <c r="H91" s="69"/>
      <c r="I91" s="23"/>
      <c r="J91" s="10"/>
      <c r="K91" s="69">
        <f t="shared" si="7"/>
        <v>34.49999999999999</v>
      </c>
      <c r="L91" s="69">
        <f t="shared" si="15"/>
        <v>9.2</v>
      </c>
      <c r="M91" s="69">
        <f t="shared" si="8"/>
        <v>9.2</v>
      </c>
      <c r="N91" s="69">
        <f t="shared" si="9"/>
        <v>5.749999999999999</v>
      </c>
      <c r="O91" s="10">
        <v>3</v>
      </c>
      <c r="P91" s="71">
        <v>3</v>
      </c>
      <c r="Q91" s="122">
        <f t="shared" si="14"/>
        <v>114.99999999999999</v>
      </c>
      <c r="R91" s="22"/>
    </row>
    <row r="92" spans="1:18" ht="12.75">
      <c r="A92" s="109"/>
      <c r="B92" s="5" t="s">
        <v>19</v>
      </c>
      <c r="C92" s="8">
        <v>37978</v>
      </c>
      <c r="D92" s="71"/>
      <c r="E92" s="71"/>
      <c r="F92" s="71"/>
      <c r="G92" s="10"/>
      <c r="H92" s="69"/>
      <c r="I92" s="23"/>
      <c r="J92" s="10"/>
      <c r="K92" s="69">
        <f t="shared" si="7"/>
        <v>34.49999999999999</v>
      </c>
      <c r="L92" s="69">
        <f t="shared" si="15"/>
        <v>9.2</v>
      </c>
      <c r="M92" s="69">
        <f t="shared" si="8"/>
        <v>9.2</v>
      </c>
      <c r="N92" s="69">
        <f t="shared" si="9"/>
        <v>5.749999999999999</v>
      </c>
      <c r="O92" s="10">
        <v>3</v>
      </c>
      <c r="P92" s="71">
        <v>3</v>
      </c>
      <c r="Q92" s="122">
        <f t="shared" si="14"/>
        <v>114.99999999999999</v>
      </c>
      <c r="R92" s="22"/>
    </row>
    <row r="93" spans="1:18" ht="12.75">
      <c r="A93" s="109"/>
      <c r="B93" s="5" t="s">
        <v>20</v>
      </c>
      <c r="C93" s="8">
        <v>37979</v>
      </c>
      <c r="D93" s="71"/>
      <c r="E93" s="71"/>
      <c r="F93" s="71"/>
      <c r="G93" s="10"/>
      <c r="H93" s="69"/>
      <c r="I93" s="23"/>
      <c r="J93" s="10"/>
      <c r="K93" s="69">
        <f t="shared" si="7"/>
        <v>34.49999999999999</v>
      </c>
      <c r="L93" s="69">
        <f t="shared" si="15"/>
        <v>9.2</v>
      </c>
      <c r="M93" s="69">
        <f t="shared" si="8"/>
        <v>9.2</v>
      </c>
      <c r="N93" s="69">
        <f t="shared" si="9"/>
        <v>5.749999999999999</v>
      </c>
      <c r="O93" s="10">
        <v>3</v>
      </c>
      <c r="P93" s="71">
        <v>3</v>
      </c>
      <c r="Q93" s="122">
        <f t="shared" si="14"/>
        <v>114.99999999999999</v>
      </c>
      <c r="R93" s="22"/>
    </row>
    <row r="94" spans="1:18" ht="12.75">
      <c r="A94" s="109"/>
      <c r="B94" s="5" t="s">
        <v>21</v>
      </c>
      <c r="C94" s="8">
        <v>37980</v>
      </c>
      <c r="D94" s="71"/>
      <c r="E94" s="71"/>
      <c r="F94" s="71"/>
      <c r="G94" s="10"/>
      <c r="H94" s="69"/>
      <c r="I94" s="23"/>
      <c r="J94" s="10"/>
      <c r="K94" s="69">
        <f t="shared" si="7"/>
        <v>34.49999999999999</v>
      </c>
      <c r="L94" s="69">
        <f t="shared" si="15"/>
        <v>9.2</v>
      </c>
      <c r="M94" s="69">
        <f t="shared" si="8"/>
        <v>9.2</v>
      </c>
      <c r="N94" s="69">
        <f t="shared" si="9"/>
        <v>5.749999999999999</v>
      </c>
      <c r="O94" s="10">
        <v>3</v>
      </c>
      <c r="P94" s="71">
        <v>3</v>
      </c>
      <c r="Q94" s="122">
        <f t="shared" si="14"/>
        <v>114.99999999999999</v>
      </c>
      <c r="R94" s="22"/>
    </row>
    <row r="95" spans="1:18" ht="12.75">
      <c r="A95" s="109"/>
      <c r="B95" s="53" t="s">
        <v>16</v>
      </c>
      <c r="C95" s="6">
        <v>37981</v>
      </c>
      <c r="D95" s="70">
        <f>($D$4*I95)/100</f>
        <v>17.249999999999996</v>
      </c>
      <c r="E95" s="70">
        <f>($E$4*I95)/100</f>
        <v>17.249999999999996</v>
      </c>
      <c r="F95" s="70">
        <f>($F$4*I95)/100</f>
        <v>11.499999999999998</v>
      </c>
      <c r="G95" s="54"/>
      <c r="H95" s="70">
        <v>2</v>
      </c>
      <c r="I95" s="55">
        <f>I11*1.15</f>
        <v>114.99999999999999</v>
      </c>
      <c r="J95" s="54">
        <v>400</v>
      </c>
      <c r="K95" s="70">
        <f t="shared" si="7"/>
        <v>34.49999999999999</v>
      </c>
      <c r="L95" s="70">
        <f t="shared" si="15"/>
        <v>9.2</v>
      </c>
      <c r="M95" s="70">
        <f t="shared" si="8"/>
        <v>9.2</v>
      </c>
      <c r="N95" s="70">
        <f t="shared" si="9"/>
        <v>5.749999999999999</v>
      </c>
      <c r="O95" s="54">
        <v>3</v>
      </c>
      <c r="P95" s="70">
        <v>3</v>
      </c>
      <c r="Q95" s="123">
        <f t="shared" si="14"/>
        <v>114.99999999999999</v>
      </c>
      <c r="R95" s="22"/>
    </row>
    <row r="96" spans="1:18" ht="12.75">
      <c r="A96" s="109"/>
      <c r="B96" s="5" t="s">
        <v>6</v>
      </c>
      <c r="C96" s="8">
        <v>37982</v>
      </c>
      <c r="D96" s="71"/>
      <c r="E96" s="71"/>
      <c r="F96" s="71"/>
      <c r="G96" s="10"/>
      <c r="H96" s="69"/>
      <c r="I96" s="22"/>
      <c r="J96" s="12"/>
      <c r="K96" s="69">
        <f aca="true" t="shared" si="16" ref="K96:K159">($K$4*Q96)/100</f>
        <v>34.49999999999999</v>
      </c>
      <c r="L96" s="69">
        <f t="shared" si="15"/>
        <v>9.2</v>
      </c>
      <c r="M96" s="69">
        <f aca="true" t="shared" si="17" ref="M96:M159">($M$4*Q96)/100</f>
        <v>9.2</v>
      </c>
      <c r="N96" s="69">
        <f aca="true" t="shared" si="18" ref="N96:N159">($N$4*Q96)/100</f>
        <v>5.749999999999999</v>
      </c>
      <c r="O96" s="12">
        <v>3</v>
      </c>
      <c r="P96" s="71">
        <v>3</v>
      </c>
      <c r="Q96" s="122">
        <f t="shared" si="14"/>
        <v>114.99999999999999</v>
      </c>
      <c r="R96" s="22"/>
    </row>
    <row r="97" spans="1:18" ht="12.75">
      <c r="A97" s="109"/>
      <c r="B97" s="5" t="s">
        <v>17</v>
      </c>
      <c r="C97" s="8">
        <v>37983</v>
      </c>
      <c r="D97" s="71"/>
      <c r="E97" s="71"/>
      <c r="F97" s="71"/>
      <c r="G97" s="10"/>
      <c r="H97" s="69"/>
      <c r="I97" s="22"/>
      <c r="J97" s="12"/>
      <c r="K97" s="69">
        <f t="shared" si="16"/>
        <v>34.49999999999999</v>
      </c>
      <c r="L97" s="69">
        <f t="shared" si="15"/>
        <v>9.2</v>
      </c>
      <c r="M97" s="69">
        <f t="shared" si="17"/>
        <v>9.2</v>
      </c>
      <c r="N97" s="69">
        <f t="shared" si="18"/>
        <v>5.749999999999999</v>
      </c>
      <c r="O97" s="12">
        <v>3</v>
      </c>
      <c r="P97" s="71">
        <v>3</v>
      </c>
      <c r="Q97" s="122">
        <f t="shared" si="14"/>
        <v>114.99999999999999</v>
      </c>
      <c r="R97" s="22"/>
    </row>
    <row r="98" spans="1:18" ht="12.75">
      <c r="A98" s="109"/>
      <c r="B98" s="5" t="s">
        <v>18</v>
      </c>
      <c r="C98" s="8">
        <v>37984</v>
      </c>
      <c r="D98" s="71"/>
      <c r="E98" s="71"/>
      <c r="F98" s="71"/>
      <c r="G98" s="10"/>
      <c r="H98" s="69"/>
      <c r="I98" s="22"/>
      <c r="J98" s="12"/>
      <c r="K98" s="69">
        <f t="shared" si="16"/>
        <v>34.49999999999999</v>
      </c>
      <c r="L98" s="69">
        <f t="shared" si="15"/>
        <v>9.2</v>
      </c>
      <c r="M98" s="69">
        <f t="shared" si="17"/>
        <v>9.2</v>
      </c>
      <c r="N98" s="69">
        <f t="shared" si="18"/>
        <v>5.749999999999999</v>
      </c>
      <c r="O98" s="12">
        <v>3</v>
      </c>
      <c r="P98" s="71">
        <v>3</v>
      </c>
      <c r="Q98" s="122">
        <f t="shared" si="14"/>
        <v>114.99999999999999</v>
      </c>
      <c r="R98" s="22"/>
    </row>
    <row r="99" spans="1:18" ht="12.75">
      <c r="A99" s="109"/>
      <c r="B99" s="5" t="s">
        <v>19</v>
      </c>
      <c r="C99" s="8">
        <v>37985</v>
      </c>
      <c r="D99" s="71"/>
      <c r="E99" s="71"/>
      <c r="F99" s="71"/>
      <c r="G99" s="10"/>
      <c r="H99" s="69"/>
      <c r="I99" s="22"/>
      <c r="J99" s="12"/>
      <c r="K99" s="69">
        <f t="shared" si="16"/>
        <v>34.49999999999999</v>
      </c>
      <c r="L99" s="69">
        <f t="shared" si="15"/>
        <v>9.2</v>
      </c>
      <c r="M99" s="69">
        <f t="shared" si="17"/>
        <v>9.2</v>
      </c>
      <c r="N99" s="69">
        <f t="shared" si="18"/>
        <v>5.749999999999999</v>
      </c>
      <c r="O99" s="12">
        <v>3</v>
      </c>
      <c r="P99" s="71">
        <v>3</v>
      </c>
      <c r="Q99" s="122">
        <f t="shared" si="14"/>
        <v>114.99999999999999</v>
      </c>
      <c r="R99" s="22"/>
    </row>
    <row r="100" spans="1:18" ht="12.75">
      <c r="A100" s="109"/>
      <c r="B100" s="5" t="s">
        <v>20</v>
      </c>
      <c r="C100" s="8">
        <v>37986</v>
      </c>
      <c r="D100" s="71"/>
      <c r="E100" s="71"/>
      <c r="F100" s="71"/>
      <c r="G100" s="10"/>
      <c r="H100" s="69"/>
      <c r="I100" s="22"/>
      <c r="J100" s="12"/>
      <c r="K100" s="69">
        <f t="shared" si="16"/>
        <v>34.49999999999999</v>
      </c>
      <c r="L100" s="69">
        <f t="shared" si="15"/>
        <v>9.2</v>
      </c>
      <c r="M100" s="69">
        <f t="shared" si="17"/>
        <v>9.2</v>
      </c>
      <c r="N100" s="69">
        <f t="shared" si="18"/>
        <v>5.749999999999999</v>
      </c>
      <c r="O100" s="12">
        <v>3</v>
      </c>
      <c r="P100" s="71">
        <v>3</v>
      </c>
      <c r="Q100" s="122">
        <f t="shared" si="14"/>
        <v>114.99999999999999</v>
      </c>
      <c r="R100" s="22"/>
    </row>
    <row r="101" spans="1:18" ht="12.75">
      <c r="A101" s="109"/>
      <c r="B101" s="5" t="s">
        <v>21</v>
      </c>
      <c r="C101" s="8">
        <v>37987</v>
      </c>
      <c r="D101" s="71"/>
      <c r="E101" s="71"/>
      <c r="F101" s="71"/>
      <c r="G101" s="10"/>
      <c r="H101" s="69"/>
      <c r="I101" s="22"/>
      <c r="J101" s="12"/>
      <c r="K101" s="69">
        <f t="shared" si="16"/>
        <v>34.49999999999999</v>
      </c>
      <c r="L101" s="69">
        <f t="shared" si="15"/>
        <v>9.2</v>
      </c>
      <c r="M101" s="69">
        <f t="shared" si="17"/>
        <v>9.2</v>
      </c>
      <c r="N101" s="69">
        <f t="shared" si="18"/>
        <v>5.749999999999999</v>
      </c>
      <c r="O101" s="12">
        <v>3</v>
      </c>
      <c r="P101" s="71">
        <v>3</v>
      </c>
      <c r="Q101" s="122">
        <f t="shared" si="14"/>
        <v>114.99999999999999</v>
      </c>
      <c r="R101" s="22"/>
    </row>
    <row r="102" spans="1:18" ht="12.75">
      <c r="A102" s="109"/>
      <c r="B102" s="53" t="s">
        <v>16</v>
      </c>
      <c r="C102" s="6">
        <v>37988</v>
      </c>
      <c r="D102" s="70">
        <f>($D$4*I102)/100</f>
        <v>17.249999999999996</v>
      </c>
      <c r="E102" s="70">
        <f>($E$4*I102)/100</f>
        <v>17.249999999999996</v>
      </c>
      <c r="F102" s="70">
        <f>($F$4*I102)/100</f>
        <v>11.499999999999998</v>
      </c>
      <c r="G102" s="54"/>
      <c r="H102" s="70">
        <v>2</v>
      </c>
      <c r="I102" s="55">
        <f>I18*1.15</f>
        <v>114.99999999999999</v>
      </c>
      <c r="J102" s="54">
        <v>400</v>
      </c>
      <c r="K102" s="70">
        <f t="shared" si="16"/>
        <v>34.49999999999999</v>
      </c>
      <c r="L102" s="70">
        <f t="shared" si="15"/>
        <v>9.2</v>
      </c>
      <c r="M102" s="70">
        <f t="shared" si="17"/>
        <v>9.2</v>
      </c>
      <c r="N102" s="70">
        <f t="shared" si="18"/>
        <v>5.749999999999999</v>
      </c>
      <c r="O102" s="54">
        <v>3</v>
      </c>
      <c r="P102" s="70">
        <v>3</v>
      </c>
      <c r="Q102" s="123">
        <f t="shared" si="14"/>
        <v>114.99999999999999</v>
      </c>
      <c r="R102" s="22"/>
    </row>
    <row r="103" spans="1:18" ht="12.75">
      <c r="A103" s="109"/>
      <c r="B103" s="5" t="s">
        <v>6</v>
      </c>
      <c r="C103" s="8">
        <v>37989</v>
      </c>
      <c r="D103" s="71"/>
      <c r="E103" s="71"/>
      <c r="F103" s="71"/>
      <c r="G103" s="10"/>
      <c r="H103" s="69"/>
      <c r="I103" s="22"/>
      <c r="J103" s="12"/>
      <c r="K103" s="69">
        <f t="shared" si="16"/>
        <v>34.49999999999999</v>
      </c>
      <c r="L103" s="69">
        <f t="shared" si="15"/>
        <v>9.2</v>
      </c>
      <c r="M103" s="69">
        <f t="shared" si="17"/>
        <v>9.2</v>
      </c>
      <c r="N103" s="69">
        <f t="shared" si="18"/>
        <v>5.749999999999999</v>
      </c>
      <c r="O103" s="12">
        <v>3</v>
      </c>
      <c r="P103" s="71">
        <v>3</v>
      </c>
      <c r="Q103" s="122">
        <f t="shared" si="14"/>
        <v>114.99999999999999</v>
      </c>
      <c r="R103" s="22"/>
    </row>
    <row r="104" spans="1:18" ht="12.75">
      <c r="A104" s="109"/>
      <c r="B104" s="5" t="s">
        <v>17</v>
      </c>
      <c r="C104" s="8">
        <v>37990</v>
      </c>
      <c r="D104" s="71"/>
      <c r="E104" s="71"/>
      <c r="F104" s="71"/>
      <c r="G104" s="10"/>
      <c r="H104" s="69"/>
      <c r="I104" s="22"/>
      <c r="J104" s="12"/>
      <c r="K104" s="69">
        <f t="shared" si="16"/>
        <v>34.49999999999999</v>
      </c>
      <c r="L104" s="69">
        <f t="shared" si="15"/>
        <v>9.2</v>
      </c>
      <c r="M104" s="69">
        <f t="shared" si="17"/>
        <v>9.2</v>
      </c>
      <c r="N104" s="69">
        <f t="shared" si="18"/>
        <v>5.749999999999999</v>
      </c>
      <c r="O104" s="12">
        <v>3</v>
      </c>
      <c r="P104" s="71">
        <v>3</v>
      </c>
      <c r="Q104" s="122">
        <f t="shared" si="14"/>
        <v>114.99999999999999</v>
      </c>
      <c r="R104" s="22"/>
    </row>
    <row r="105" spans="1:18" ht="12.75">
      <c r="A105" s="109"/>
      <c r="B105" s="5" t="s">
        <v>18</v>
      </c>
      <c r="C105" s="8">
        <v>37991</v>
      </c>
      <c r="D105" s="71"/>
      <c r="E105" s="71"/>
      <c r="F105" s="71"/>
      <c r="G105" s="10"/>
      <c r="H105" s="69"/>
      <c r="I105" s="22"/>
      <c r="J105" s="12"/>
      <c r="K105" s="69">
        <f t="shared" si="16"/>
        <v>34.49999999999999</v>
      </c>
      <c r="L105" s="69">
        <f t="shared" si="15"/>
        <v>9.2</v>
      </c>
      <c r="M105" s="69">
        <f t="shared" si="17"/>
        <v>9.2</v>
      </c>
      <c r="N105" s="69">
        <f t="shared" si="18"/>
        <v>5.749999999999999</v>
      </c>
      <c r="O105" s="12">
        <v>3</v>
      </c>
      <c r="P105" s="71">
        <v>3</v>
      </c>
      <c r="Q105" s="122">
        <f t="shared" si="14"/>
        <v>114.99999999999999</v>
      </c>
      <c r="R105" s="22"/>
    </row>
    <row r="106" spans="1:18" ht="12.75">
      <c r="A106" s="109"/>
      <c r="B106" s="5" t="s">
        <v>19</v>
      </c>
      <c r="C106" s="8">
        <v>37992</v>
      </c>
      <c r="D106" s="71"/>
      <c r="E106" s="71"/>
      <c r="F106" s="71"/>
      <c r="G106" s="10"/>
      <c r="H106" s="69"/>
      <c r="I106" s="22"/>
      <c r="J106" s="12"/>
      <c r="K106" s="69">
        <f t="shared" si="16"/>
        <v>34.49999999999999</v>
      </c>
      <c r="L106" s="69">
        <f t="shared" si="15"/>
        <v>9.2</v>
      </c>
      <c r="M106" s="69">
        <f t="shared" si="17"/>
        <v>9.2</v>
      </c>
      <c r="N106" s="69">
        <f t="shared" si="18"/>
        <v>5.749999999999999</v>
      </c>
      <c r="O106" s="12">
        <v>3</v>
      </c>
      <c r="P106" s="71">
        <v>3</v>
      </c>
      <c r="Q106" s="122">
        <f t="shared" si="14"/>
        <v>114.99999999999999</v>
      </c>
      <c r="R106" s="22"/>
    </row>
    <row r="107" spans="1:18" ht="12.75">
      <c r="A107" s="109"/>
      <c r="B107" s="5" t="s">
        <v>20</v>
      </c>
      <c r="C107" s="8">
        <v>37993</v>
      </c>
      <c r="D107" s="71"/>
      <c r="E107" s="71"/>
      <c r="F107" s="71"/>
      <c r="G107" s="10"/>
      <c r="H107" s="69"/>
      <c r="I107" s="22"/>
      <c r="J107" s="12"/>
      <c r="K107" s="69">
        <f t="shared" si="16"/>
        <v>34.49999999999999</v>
      </c>
      <c r="L107" s="69">
        <f t="shared" si="15"/>
        <v>9.2</v>
      </c>
      <c r="M107" s="69">
        <f t="shared" si="17"/>
        <v>9.2</v>
      </c>
      <c r="N107" s="69">
        <f t="shared" si="18"/>
        <v>5.749999999999999</v>
      </c>
      <c r="O107" s="12">
        <v>3</v>
      </c>
      <c r="P107" s="71">
        <v>3</v>
      </c>
      <c r="Q107" s="122">
        <f t="shared" si="14"/>
        <v>114.99999999999999</v>
      </c>
      <c r="R107" s="22"/>
    </row>
    <row r="108" spans="1:18" ht="12.75">
      <c r="A108" s="109"/>
      <c r="B108" s="5" t="s">
        <v>21</v>
      </c>
      <c r="C108" s="8">
        <v>37994</v>
      </c>
      <c r="D108" s="71"/>
      <c r="E108" s="71"/>
      <c r="F108" s="71"/>
      <c r="G108" s="10"/>
      <c r="H108" s="69"/>
      <c r="I108" s="22"/>
      <c r="J108" s="12"/>
      <c r="K108" s="69">
        <f t="shared" si="16"/>
        <v>34.49999999999999</v>
      </c>
      <c r="L108" s="69">
        <f t="shared" si="15"/>
        <v>9.2</v>
      </c>
      <c r="M108" s="69">
        <f t="shared" si="17"/>
        <v>9.2</v>
      </c>
      <c r="N108" s="69">
        <f t="shared" si="18"/>
        <v>5.749999999999999</v>
      </c>
      <c r="O108" s="12">
        <v>3</v>
      </c>
      <c r="P108" s="71">
        <v>3</v>
      </c>
      <c r="Q108" s="122">
        <f t="shared" si="14"/>
        <v>114.99999999999999</v>
      </c>
      <c r="R108" s="22"/>
    </row>
    <row r="109" spans="1:18" ht="12.75">
      <c r="A109" s="109"/>
      <c r="B109" s="53" t="s">
        <v>16</v>
      </c>
      <c r="C109" s="6">
        <v>37995</v>
      </c>
      <c r="D109" s="70">
        <f>($D$4*I109)/100</f>
        <v>17.249999999999996</v>
      </c>
      <c r="E109" s="70">
        <f>($E$4*I109)/100</f>
        <v>17.249999999999996</v>
      </c>
      <c r="F109" s="70">
        <f>($F$4*I109)/100</f>
        <v>11.499999999999998</v>
      </c>
      <c r="G109" s="54"/>
      <c r="H109" s="70">
        <v>2</v>
      </c>
      <c r="I109" s="55">
        <f>I25*1.15</f>
        <v>114.99999999999999</v>
      </c>
      <c r="J109" s="54">
        <v>400</v>
      </c>
      <c r="K109" s="70">
        <f t="shared" si="16"/>
        <v>34.49999999999999</v>
      </c>
      <c r="L109" s="70">
        <f t="shared" si="15"/>
        <v>9.2</v>
      </c>
      <c r="M109" s="70">
        <f t="shared" si="17"/>
        <v>9.2</v>
      </c>
      <c r="N109" s="70">
        <f t="shared" si="18"/>
        <v>5.749999999999999</v>
      </c>
      <c r="O109" s="54">
        <v>3</v>
      </c>
      <c r="P109" s="70">
        <v>3</v>
      </c>
      <c r="Q109" s="123">
        <f t="shared" si="14"/>
        <v>114.99999999999999</v>
      </c>
      <c r="R109" s="22"/>
    </row>
    <row r="110" spans="1:18" ht="12.75">
      <c r="A110" s="109"/>
      <c r="B110" s="5" t="s">
        <v>6</v>
      </c>
      <c r="C110" s="8">
        <v>37996</v>
      </c>
      <c r="D110" s="71"/>
      <c r="E110" s="71"/>
      <c r="F110" s="71"/>
      <c r="G110" s="10"/>
      <c r="H110" s="69"/>
      <c r="I110" s="22"/>
      <c r="J110" s="12"/>
      <c r="K110" s="69">
        <f t="shared" si="16"/>
        <v>34.49999999999999</v>
      </c>
      <c r="L110" s="69">
        <f t="shared" si="15"/>
        <v>9.2</v>
      </c>
      <c r="M110" s="69">
        <f t="shared" si="17"/>
        <v>9.2</v>
      </c>
      <c r="N110" s="69">
        <f t="shared" si="18"/>
        <v>5.749999999999999</v>
      </c>
      <c r="O110" s="12">
        <v>3</v>
      </c>
      <c r="P110" s="71">
        <v>3</v>
      </c>
      <c r="Q110" s="122">
        <f t="shared" si="14"/>
        <v>114.99999999999999</v>
      </c>
      <c r="R110" s="22"/>
    </row>
    <row r="111" spans="1:18" ht="12.75">
      <c r="A111" s="109"/>
      <c r="B111" s="5" t="s">
        <v>17</v>
      </c>
      <c r="C111" s="8">
        <v>37997</v>
      </c>
      <c r="D111" s="71"/>
      <c r="E111" s="71"/>
      <c r="F111" s="71"/>
      <c r="G111" s="10"/>
      <c r="H111" s="69"/>
      <c r="I111" s="22"/>
      <c r="J111" s="12"/>
      <c r="K111" s="69">
        <f t="shared" si="16"/>
        <v>34.49999999999999</v>
      </c>
      <c r="L111" s="69">
        <f t="shared" si="15"/>
        <v>9.2</v>
      </c>
      <c r="M111" s="69">
        <f t="shared" si="17"/>
        <v>9.2</v>
      </c>
      <c r="N111" s="69">
        <f t="shared" si="18"/>
        <v>5.749999999999999</v>
      </c>
      <c r="O111" s="12">
        <v>3</v>
      </c>
      <c r="P111" s="71">
        <v>3</v>
      </c>
      <c r="Q111" s="122">
        <f t="shared" si="14"/>
        <v>114.99999999999999</v>
      </c>
      <c r="R111" s="22"/>
    </row>
    <row r="112" spans="1:18" ht="12.75">
      <c r="A112" s="109"/>
      <c r="B112" s="5" t="s">
        <v>18</v>
      </c>
      <c r="C112" s="8">
        <v>37998</v>
      </c>
      <c r="D112" s="71"/>
      <c r="E112" s="71"/>
      <c r="F112" s="71"/>
      <c r="G112" s="12"/>
      <c r="H112" s="69"/>
      <c r="I112" s="22"/>
      <c r="J112" s="12"/>
      <c r="K112" s="69">
        <f t="shared" si="16"/>
        <v>34.49999999999999</v>
      </c>
      <c r="L112" s="69">
        <f t="shared" si="15"/>
        <v>9.2</v>
      </c>
      <c r="M112" s="69">
        <f t="shared" si="17"/>
        <v>9.2</v>
      </c>
      <c r="N112" s="69">
        <f t="shared" si="18"/>
        <v>5.749999999999999</v>
      </c>
      <c r="O112" s="12">
        <v>3</v>
      </c>
      <c r="P112" s="71">
        <v>3</v>
      </c>
      <c r="Q112" s="122">
        <f t="shared" si="14"/>
        <v>114.99999999999999</v>
      </c>
      <c r="R112" s="22"/>
    </row>
    <row r="113" spans="1:18" ht="12.75">
      <c r="A113" s="109"/>
      <c r="B113" s="5" t="s">
        <v>19</v>
      </c>
      <c r="C113" s="8">
        <v>37999</v>
      </c>
      <c r="D113" s="71"/>
      <c r="E113" s="71"/>
      <c r="F113" s="71"/>
      <c r="G113" s="12"/>
      <c r="H113" s="69"/>
      <c r="I113" s="22"/>
      <c r="J113" s="12"/>
      <c r="K113" s="69">
        <f t="shared" si="16"/>
        <v>34.49999999999999</v>
      </c>
      <c r="L113" s="69">
        <f t="shared" si="15"/>
        <v>9.2</v>
      </c>
      <c r="M113" s="69">
        <f t="shared" si="17"/>
        <v>9.2</v>
      </c>
      <c r="N113" s="69">
        <f t="shared" si="18"/>
        <v>5.749999999999999</v>
      </c>
      <c r="O113" s="12">
        <v>3</v>
      </c>
      <c r="P113" s="71">
        <v>3</v>
      </c>
      <c r="Q113" s="122">
        <f t="shared" si="14"/>
        <v>114.99999999999999</v>
      </c>
      <c r="R113" s="22"/>
    </row>
    <row r="114" spans="1:18" ht="12.75">
      <c r="A114" s="109"/>
      <c r="B114" s="5" t="s">
        <v>20</v>
      </c>
      <c r="C114" s="8">
        <v>38000</v>
      </c>
      <c r="D114" s="71"/>
      <c r="E114" s="71"/>
      <c r="F114" s="71"/>
      <c r="G114" s="12"/>
      <c r="H114" s="69"/>
      <c r="I114" s="22"/>
      <c r="J114" s="12"/>
      <c r="K114" s="69">
        <f t="shared" si="16"/>
        <v>34.49999999999999</v>
      </c>
      <c r="L114" s="69">
        <f t="shared" si="15"/>
        <v>9.2</v>
      </c>
      <c r="M114" s="69">
        <f t="shared" si="17"/>
        <v>9.2</v>
      </c>
      <c r="N114" s="69">
        <f t="shared" si="18"/>
        <v>5.749999999999999</v>
      </c>
      <c r="O114" s="12">
        <v>3</v>
      </c>
      <c r="P114" s="71">
        <v>3</v>
      </c>
      <c r="Q114" s="122">
        <f t="shared" si="14"/>
        <v>114.99999999999999</v>
      </c>
      <c r="R114" s="22"/>
    </row>
    <row r="115" spans="1:18" ht="12.75">
      <c r="A115" s="109"/>
      <c r="B115" s="5" t="s">
        <v>21</v>
      </c>
      <c r="C115" s="8">
        <v>38001</v>
      </c>
      <c r="D115" s="71"/>
      <c r="E115" s="71"/>
      <c r="F115" s="71"/>
      <c r="G115" s="12"/>
      <c r="H115" s="69"/>
      <c r="I115" s="22"/>
      <c r="J115" s="12"/>
      <c r="K115" s="69">
        <f t="shared" si="16"/>
        <v>34.49999999999999</v>
      </c>
      <c r="L115" s="69">
        <f t="shared" si="15"/>
        <v>9.2</v>
      </c>
      <c r="M115" s="69">
        <f t="shared" si="17"/>
        <v>9.2</v>
      </c>
      <c r="N115" s="69">
        <f t="shared" si="18"/>
        <v>5.749999999999999</v>
      </c>
      <c r="O115" s="12">
        <v>3</v>
      </c>
      <c r="P115" s="71">
        <v>3</v>
      </c>
      <c r="Q115" s="122">
        <f t="shared" si="14"/>
        <v>114.99999999999999</v>
      </c>
      <c r="R115" s="22"/>
    </row>
    <row r="116" spans="1:18" ht="12.75">
      <c r="A116" s="109"/>
      <c r="B116" s="9" t="s">
        <v>16</v>
      </c>
      <c r="C116" s="7">
        <v>38002</v>
      </c>
      <c r="D116" s="68">
        <f>($D$4*I116)/100</f>
        <v>18</v>
      </c>
      <c r="E116" s="68">
        <f>($E$4*I116)/100</f>
        <v>18</v>
      </c>
      <c r="F116" s="68">
        <f>($F$4*I116)/100</f>
        <v>12</v>
      </c>
      <c r="G116" s="11"/>
      <c r="H116" s="68">
        <v>2</v>
      </c>
      <c r="I116" s="15">
        <f>I4*1.2</f>
        <v>120</v>
      </c>
      <c r="J116" s="11">
        <v>400</v>
      </c>
      <c r="K116" s="68">
        <f t="shared" si="16"/>
        <v>36</v>
      </c>
      <c r="L116" s="68">
        <f>($L$4*Q116)/100</f>
        <v>9.6</v>
      </c>
      <c r="M116" s="68">
        <f t="shared" si="17"/>
        <v>9.6</v>
      </c>
      <c r="N116" s="68">
        <f t="shared" si="18"/>
        <v>6</v>
      </c>
      <c r="O116" s="83">
        <v>3</v>
      </c>
      <c r="P116" s="68">
        <v>3</v>
      </c>
      <c r="Q116" s="119">
        <f aca="true" t="shared" si="19" ref="Q116:Q143">Q4*1.2</f>
        <v>120</v>
      </c>
      <c r="R116" s="131"/>
    </row>
    <row r="117" spans="1:18" ht="12.75">
      <c r="A117" s="109"/>
      <c r="B117" s="5" t="s">
        <v>6</v>
      </c>
      <c r="C117" s="8">
        <v>38003</v>
      </c>
      <c r="D117" s="71"/>
      <c r="E117" s="71"/>
      <c r="F117" s="71"/>
      <c r="G117" s="10"/>
      <c r="H117" s="69"/>
      <c r="I117" s="23"/>
      <c r="J117" s="10"/>
      <c r="K117" s="69">
        <f t="shared" si="16"/>
        <v>36</v>
      </c>
      <c r="L117" s="69">
        <f aca="true" t="shared" si="20" ref="L117:L143">($L$5*Q117)/100</f>
        <v>9.6</v>
      </c>
      <c r="M117" s="69">
        <f t="shared" si="17"/>
        <v>9.6</v>
      </c>
      <c r="N117" s="69">
        <f t="shared" si="18"/>
        <v>6</v>
      </c>
      <c r="O117" s="10">
        <v>3</v>
      </c>
      <c r="P117" s="71">
        <v>3</v>
      </c>
      <c r="Q117" s="122">
        <f t="shared" si="19"/>
        <v>120</v>
      </c>
      <c r="R117" s="22"/>
    </row>
    <row r="118" spans="1:18" ht="12.75">
      <c r="A118" s="109"/>
      <c r="B118" s="5" t="s">
        <v>17</v>
      </c>
      <c r="C118" s="8">
        <v>38004</v>
      </c>
      <c r="D118" s="71"/>
      <c r="E118" s="71"/>
      <c r="F118" s="71"/>
      <c r="G118" s="10"/>
      <c r="H118" s="69"/>
      <c r="I118" s="23"/>
      <c r="J118" s="10"/>
      <c r="K118" s="69">
        <f t="shared" si="16"/>
        <v>36</v>
      </c>
      <c r="L118" s="69">
        <f t="shared" si="20"/>
        <v>9.6</v>
      </c>
      <c r="M118" s="69">
        <f t="shared" si="17"/>
        <v>9.6</v>
      </c>
      <c r="N118" s="69">
        <f t="shared" si="18"/>
        <v>6</v>
      </c>
      <c r="O118" s="10">
        <v>3</v>
      </c>
      <c r="P118" s="71">
        <v>3</v>
      </c>
      <c r="Q118" s="122">
        <f t="shared" si="19"/>
        <v>120</v>
      </c>
      <c r="R118" s="22"/>
    </row>
    <row r="119" spans="1:18" ht="12.75">
      <c r="A119" s="109"/>
      <c r="B119" s="5" t="s">
        <v>18</v>
      </c>
      <c r="C119" s="8">
        <v>38005</v>
      </c>
      <c r="D119" s="71"/>
      <c r="E119" s="71"/>
      <c r="F119" s="71"/>
      <c r="G119" s="10"/>
      <c r="H119" s="69"/>
      <c r="I119" s="23"/>
      <c r="J119" s="10"/>
      <c r="K119" s="69">
        <f t="shared" si="16"/>
        <v>36</v>
      </c>
      <c r="L119" s="69">
        <f t="shared" si="20"/>
        <v>9.6</v>
      </c>
      <c r="M119" s="69">
        <f t="shared" si="17"/>
        <v>9.6</v>
      </c>
      <c r="N119" s="69">
        <f t="shared" si="18"/>
        <v>6</v>
      </c>
      <c r="O119" s="10">
        <v>3</v>
      </c>
      <c r="P119" s="71">
        <v>3</v>
      </c>
      <c r="Q119" s="122">
        <f t="shared" si="19"/>
        <v>120</v>
      </c>
      <c r="R119" s="22"/>
    </row>
    <row r="120" spans="1:18" ht="12.75">
      <c r="A120" s="109"/>
      <c r="B120" s="5" t="s">
        <v>19</v>
      </c>
      <c r="C120" s="8">
        <v>38006</v>
      </c>
      <c r="D120" s="71"/>
      <c r="E120" s="71"/>
      <c r="F120" s="71"/>
      <c r="G120" s="10"/>
      <c r="H120" s="69"/>
      <c r="I120" s="23"/>
      <c r="J120" s="10"/>
      <c r="K120" s="69">
        <f t="shared" si="16"/>
        <v>36</v>
      </c>
      <c r="L120" s="69">
        <f t="shared" si="20"/>
        <v>9.6</v>
      </c>
      <c r="M120" s="69">
        <f t="shared" si="17"/>
        <v>9.6</v>
      </c>
      <c r="N120" s="69">
        <f t="shared" si="18"/>
        <v>6</v>
      </c>
      <c r="O120" s="10">
        <v>3</v>
      </c>
      <c r="P120" s="71">
        <v>3</v>
      </c>
      <c r="Q120" s="122">
        <f t="shared" si="19"/>
        <v>120</v>
      </c>
      <c r="R120" s="22"/>
    </row>
    <row r="121" spans="1:18" ht="12.75">
      <c r="A121" s="109"/>
      <c r="B121" s="5" t="s">
        <v>20</v>
      </c>
      <c r="C121" s="8">
        <v>38007</v>
      </c>
      <c r="D121" s="71"/>
      <c r="E121" s="71"/>
      <c r="F121" s="71"/>
      <c r="G121" s="10"/>
      <c r="H121" s="69"/>
      <c r="I121" s="23"/>
      <c r="J121" s="10"/>
      <c r="K121" s="69">
        <f t="shared" si="16"/>
        <v>36</v>
      </c>
      <c r="L121" s="69">
        <f t="shared" si="20"/>
        <v>9.6</v>
      </c>
      <c r="M121" s="69">
        <f t="shared" si="17"/>
        <v>9.6</v>
      </c>
      <c r="N121" s="69">
        <f t="shared" si="18"/>
        <v>6</v>
      </c>
      <c r="O121" s="10">
        <v>3</v>
      </c>
      <c r="P121" s="71">
        <v>3</v>
      </c>
      <c r="Q121" s="122">
        <f t="shared" si="19"/>
        <v>120</v>
      </c>
      <c r="R121" s="22"/>
    </row>
    <row r="122" spans="1:18" ht="12.75">
      <c r="A122" s="109"/>
      <c r="B122" s="5" t="s">
        <v>21</v>
      </c>
      <c r="C122" s="8">
        <v>38008</v>
      </c>
      <c r="D122" s="71"/>
      <c r="E122" s="71"/>
      <c r="F122" s="71"/>
      <c r="G122" s="10"/>
      <c r="H122" s="69"/>
      <c r="I122" s="22"/>
      <c r="J122" s="10"/>
      <c r="K122" s="69">
        <f t="shared" si="16"/>
        <v>36</v>
      </c>
      <c r="L122" s="69">
        <f t="shared" si="20"/>
        <v>9.6</v>
      </c>
      <c r="M122" s="69">
        <f t="shared" si="17"/>
        <v>9.6</v>
      </c>
      <c r="N122" s="69">
        <f t="shared" si="18"/>
        <v>6</v>
      </c>
      <c r="O122" s="10">
        <v>3</v>
      </c>
      <c r="P122" s="71">
        <v>3</v>
      </c>
      <c r="Q122" s="122">
        <f t="shared" si="19"/>
        <v>120</v>
      </c>
      <c r="R122" s="22"/>
    </row>
    <row r="123" spans="1:18" ht="12.75">
      <c r="A123" s="109"/>
      <c r="B123" s="53" t="s">
        <v>16</v>
      </c>
      <c r="C123" s="6">
        <v>38009</v>
      </c>
      <c r="D123" s="70">
        <f>($D$4*I123)/100</f>
        <v>18</v>
      </c>
      <c r="E123" s="70">
        <f>($E$4*I123)/100</f>
        <v>18</v>
      </c>
      <c r="F123" s="70">
        <f>($F$4*I123)/100</f>
        <v>12</v>
      </c>
      <c r="G123" s="54"/>
      <c r="H123" s="70">
        <v>2</v>
      </c>
      <c r="I123" s="55">
        <f>I11*1.2</f>
        <v>120</v>
      </c>
      <c r="J123" s="54">
        <v>400</v>
      </c>
      <c r="K123" s="70">
        <f t="shared" si="16"/>
        <v>36</v>
      </c>
      <c r="L123" s="70">
        <f t="shared" si="20"/>
        <v>9.6</v>
      </c>
      <c r="M123" s="70">
        <f t="shared" si="17"/>
        <v>9.6</v>
      </c>
      <c r="N123" s="70">
        <f t="shared" si="18"/>
        <v>6</v>
      </c>
      <c r="O123" s="54">
        <v>3</v>
      </c>
      <c r="P123" s="70">
        <v>3</v>
      </c>
      <c r="Q123" s="123">
        <f t="shared" si="19"/>
        <v>120</v>
      </c>
      <c r="R123" s="22"/>
    </row>
    <row r="124" spans="1:18" ht="12.75">
      <c r="A124" s="109"/>
      <c r="B124" s="5" t="s">
        <v>6</v>
      </c>
      <c r="C124" s="8">
        <v>38010</v>
      </c>
      <c r="D124" s="71"/>
      <c r="E124" s="71"/>
      <c r="F124" s="71"/>
      <c r="G124" s="10"/>
      <c r="H124" s="69"/>
      <c r="I124" s="22"/>
      <c r="J124" s="12"/>
      <c r="K124" s="69">
        <f t="shared" si="16"/>
        <v>36</v>
      </c>
      <c r="L124" s="69">
        <f t="shared" si="20"/>
        <v>9.6</v>
      </c>
      <c r="M124" s="69">
        <f t="shared" si="17"/>
        <v>9.6</v>
      </c>
      <c r="N124" s="69">
        <f t="shared" si="18"/>
        <v>6</v>
      </c>
      <c r="O124" s="12">
        <v>3</v>
      </c>
      <c r="P124" s="71">
        <v>3</v>
      </c>
      <c r="Q124" s="122">
        <f t="shared" si="19"/>
        <v>120</v>
      </c>
      <c r="R124" s="22"/>
    </row>
    <row r="125" spans="1:18" ht="12.75">
      <c r="A125" s="109"/>
      <c r="B125" s="5" t="s">
        <v>17</v>
      </c>
      <c r="C125" s="8">
        <v>38011</v>
      </c>
      <c r="D125" s="71"/>
      <c r="E125" s="71"/>
      <c r="F125" s="71"/>
      <c r="G125" s="10"/>
      <c r="H125" s="69"/>
      <c r="I125" s="22"/>
      <c r="J125" s="12"/>
      <c r="K125" s="69">
        <f t="shared" si="16"/>
        <v>36</v>
      </c>
      <c r="L125" s="69">
        <f t="shared" si="20"/>
        <v>9.6</v>
      </c>
      <c r="M125" s="69">
        <f t="shared" si="17"/>
        <v>9.6</v>
      </c>
      <c r="N125" s="69">
        <f t="shared" si="18"/>
        <v>6</v>
      </c>
      <c r="O125" s="12">
        <v>3</v>
      </c>
      <c r="P125" s="71">
        <v>3</v>
      </c>
      <c r="Q125" s="122">
        <f t="shared" si="19"/>
        <v>120</v>
      </c>
      <c r="R125" s="22"/>
    </row>
    <row r="126" spans="1:18" ht="12.75">
      <c r="A126" s="109"/>
      <c r="B126" s="5" t="s">
        <v>18</v>
      </c>
      <c r="C126" s="8">
        <v>38012</v>
      </c>
      <c r="D126" s="71"/>
      <c r="E126" s="71"/>
      <c r="F126" s="71"/>
      <c r="G126" s="10"/>
      <c r="H126" s="69"/>
      <c r="I126" s="22"/>
      <c r="J126" s="12"/>
      <c r="K126" s="69">
        <f t="shared" si="16"/>
        <v>36</v>
      </c>
      <c r="L126" s="69">
        <f t="shared" si="20"/>
        <v>9.6</v>
      </c>
      <c r="M126" s="69">
        <f t="shared" si="17"/>
        <v>9.6</v>
      </c>
      <c r="N126" s="69">
        <f t="shared" si="18"/>
        <v>6</v>
      </c>
      <c r="O126" s="12">
        <v>3</v>
      </c>
      <c r="P126" s="71">
        <v>3</v>
      </c>
      <c r="Q126" s="122">
        <f t="shared" si="19"/>
        <v>120</v>
      </c>
      <c r="R126" s="22"/>
    </row>
    <row r="127" spans="1:18" ht="12.75">
      <c r="A127" s="109"/>
      <c r="B127" s="5" t="s">
        <v>19</v>
      </c>
      <c r="C127" s="8">
        <v>38013</v>
      </c>
      <c r="D127" s="71"/>
      <c r="E127" s="71"/>
      <c r="F127" s="71"/>
      <c r="G127" s="10"/>
      <c r="H127" s="69"/>
      <c r="I127" s="22"/>
      <c r="J127" s="12"/>
      <c r="K127" s="69">
        <f t="shared" si="16"/>
        <v>36</v>
      </c>
      <c r="L127" s="69">
        <f t="shared" si="20"/>
        <v>9.6</v>
      </c>
      <c r="M127" s="69">
        <f t="shared" si="17"/>
        <v>9.6</v>
      </c>
      <c r="N127" s="69">
        <f t="shared" si="18"/>
        <v>6</v>
      </c>
      <c r="O127" s="12">
        <v>3</v>
      </c>
      <c r="P127" s="71">
        <v>3</v>
      </c>
      <c r="Q127" s="122">
        <f t="shared" si="19"/>
        <v>120</v>
      </c>
      <c r="R127" s="22"/>
    </row>
    <row r="128" spans="1:18" ht="12.75">
      <c r="A128" s="109"/>
      <c r="B128" s="5" t="s">
        <v>20</v>
      </c>
      <c r="C128" s="8">
        <v>38014</v>
      </c>
      <c r="D128" s="71"/>
      <c r="E128" s="71"/>
      <c r="F128" s="71"/>
      <c r="G128" s="10"/>
      <c r="H128" s="69"/>
      <c r="I128" s="22"/>
      <c r="J128" s="12"/>
      <c r="K128" s="69">
        <f t="shared" si="16"/>
        <v>36</v>
      </c>
      <c r="L128" s="69">
        <f t="shared" si="20"/>
        <v>9.6</v>
      </c>
      <c r="M128" s="69">
        <f t="shared" si="17"/>
        <v>9.6</v>
      </c>
      <c r="N128" s="69">
        <f t="shared" si="18"/>
        <v>6</v>
      </c>
      <c r="O128" s="12">
        <v>3</v>
      </c>
      <c r="P128" s="71">
        <v>3</v>
      </c>
      <c r="Q128" s="122">
        <f t="shared" si="19"/>
        <v>120</v>
      </c>
      <c r="R128" s="22"/>
    </row>
    <row r="129" spans="1:18" ht="12.75">
      <c r="A129" s="109"/>
      <c r="B129" s="5" t="s">
        <v>21</v>
      </c>
      <c r="C129" s="8">
        <v>38015</v>
      </c>
      <c r="D129" s="71"/>
      <c r="E129" s="71"/>
      <c r="F129" s="71"/>
      <c r="G129" s="10"/>
      <c r="H129" s="69"/>
      <c r="I129" s="22"/>
      <c r="J129" s="12"/>
      <c r="K129" s="69">
        <f t="shared" si="16"/>
        <v>36</v>
      </c>
      <c r="L129" s="69">
        <f t="shared" si="20"/>
        <v>9.6</v>
      </c>
      <c r="M129" s="69">
        <f t="shared" si="17"/>
        <v>9.6</v>
      </c>
      <c r="N129" s="69">
        <f t="shared" si="18"/>
        <v>6</v>
      </c>
      <c r="O129" s="12">
        <v>3</v>
      </c>
      <c r="P129" s="71">
        <v>3</v>
      </c>
      <c r="Q129" s="122">
        <f t="shared" si="19"/>
        <v>120</v>
      </c>
      <c r="R129" s="22"/>
    </row>
    <row r="130" spans="1:18" ht="12.75">
      <c r="A130" s="109"/>
      <c r="B130" s="53" t="s">
        <v>16</v>
      </c>
      <c r="C130" s="6">
        <v>38016</v>
      </c>
      <c r="D130" s="70">
        <f>($D$4*I130)/100</f>
        <v>18</v>
      </c>
      <c r="E130" s="70">
        <f>($E$4*I130)/100</f>
        <v>18</v>
      </c>
      <c r="F130" s="70">
        <f>($F$4*I130)/100</f>
        <v>12</v>
      </c>
      <c r="G130" s="54"/>
      <c r="H130" s="70">
        <v>2</v>
      </c>
      <c r="I130" s="55">
        <f>I18*1.2</f>
        <v>120</v>
      </c>
      <c r="J130" s="54">
        <v>400</v>
      </c>
      <c r="K130" s="70">
        <f t="shared" si="16"/>
        <v>36</v>
      </c>
      <c r="L130" s="70">
        <f t="shared" si="20"/>
        <v>9.6</v>
      </c>
      <c r="M130" s="70">
        <f t="shared" si="17"/>
        <v>9.6</v>
      </c>
      <c r="N130" s="70">
        <f t="shared" si="18"/>
        <v>6</v>
      </c>
      <c r="O130" s="54">
        <v>3</v>
      </c>
      <c r="P130" s="70">
        <v>3</v>
      </c>
      <c r="Q130" s="123">
        <f t="shared" si="19"/>
        <v>120</v>
      </c>
      <c r="R130" s="22"/>
    </row>
    <row r="131" spans="1:18" ht="12.75">
      <c r="A131" s="109"/>
      <c r="B131" s="5" t="s">
        <v>6</v>
      </c>
      <c r="C131" s="8">
        <v>38017</v>
      </c>
      <c r="D131" s="71"/>
      <c r="E131" s="71"/>
      <c r="F131" s="71"/>
      <c r="G131" s="10"/>
      <c r="H131" s="69"/>
      <c r="I131" s="22"/>
      <c r="J131" s="12"/>
      <c r="K131" s="69">
        <f t="shared" si="16"/>
        <v>36</v>
      </c>
      <c r="L131" s="69">
        <f t="shared" si="20"/>
        <v>9.6</v>
      </c>
      <c r="M131" s="69">
        <f t="shared" si="17"/>
        <v>9.6</v>
      </c>
      <c r="N131" s="69">
        <f t="shared" si="18"/>
        <v>6</v>
      </c>
      <c r="O131" s="12">
        <v>3</v>
      </c>
      <c r="P131" s="71">
        <v>3</v>
      </c>
      <c r="Q131" s="122">
        <f t="shared" si="19"/>
        <v>120</v>
      </c>
      <c r="R131" s="22"/>
    </row>
    <row r="132" spans="1:18" ht="12.75">
      <c r="A132" s="109"/>
      <c r="B132" s="5" t="s">
        <v>17</v>
      </c>
      <c r="C132" s="8">
        <v>38018</v>
      </c>
      <c r="D132" s="71"/>
      <c r="E132" s="71"/>
      <c r="F132" s="71"/>
      <c r="G132" s="10"/>
      <c r="H132" s="69"/>
      <c r="I132" s="22"/>
      <c r="J132" s="12"/>
      <c r="K132" s="69">
        <f t="shared" si="16"/>
        <v>36</v>
      </c>
      <c r="L132" s="69">
        <f t="shared" si="20"/>
        <v>9.6</v>
      </c>
      <c r="M132" s="69">
        <f t="shared" si="17"/>
        <v>9.6</v>
      </c>
      <c r="N132" s="69">
        <f t="shared" si="18"/>
        <v>6</v>
      </c>
      <c r="O132" s="12">
        <v>3</v>
      </c>
      <c r="P132" s="71">
        <v>3</v>
      </c>
      <c r="Q132" s="122">
        <f t="shared" si="19"/>
        <v>120</v>
      </c>
      <c r="R132" s="22"/>
    </row>
    <row r="133" spans="1:18" ht="12.75">
      <c r="A133" s="109"/>
      <c r="B133" s="5" t="s">
        <v>18</v>
      </c>
      <c r="C133" s="8">
        <v>38019</v>
      </c>
      <c r="D133" s="71"/>
      <c r="E133" s="71"/>
      <c r="F133" s="71"/>
      <c r="G133" s="10"/>
      <c r="H133" s="69"/>
      <c r="I133" s="22"/>
      <c r="J133" s="12"/>
      <c r="K133" s="69">
        <f t="shared" si="16"/>
        <v>36</v>
      </c>
      <c r="L133" s="69">
        <f t="shared" si="20"/>
        <v>9.6</v>
      </c>
      <c r="M133" s="69">
        <f t="shared" si="17"/>
        <v>9.6</v>
      </c>
      <c r="N133" s="69">
        <f t="shared" si="18"/>
        <v>6</v>
      </c>
      <c r="O133" s="12">
        <v>3</v>
      </c>
      <c r="P133" s="71">
        <v>3</v>
      </c>
      <c r="Q133" s="122">
        <f t="shared" si="19"/>
        <v>120</v>
      </c>
      <c r="R133" s="22"/>
    </row>
    <row r="134" spans="1:18" ht="12.75">
      <c r="A134" s="109"/>
      <c r="B134" s="5" t="s">
        <v>19</v>
      </c>
      <c r="C134" s="8">
        <v>38020</v>
      </c>
      <c r="D134" s="71"/>
      <c r="E134" s="71"/>
      <c r="F134" s="71"/>
      <c r="G134" s="10"/>
      <c r="H134" s="69"/>
      <c r="I134" s="22"/>
      <c r="J134" s="12"/>
      <c r="K134" s="69">
        <f t="shared" si="16"/>
        <v>36</v>
      </c>
      <c r="L134" s="69">
        <f t="shared" si="20"/>
        <v>9.6</v>
      </c>
      <c r="M134" s="69">
        <f t="shared" si="17"/>
        <v>9.6</v>
      </c>
      <c r="N134" s="69">
        <f t="shared" si="18"/>
        <v>6</v>
      </c>
      <c r="O134" s="12">
        <v>3</v>
      </c>
      <c r="P134" s="71">
        <v>3</v>
      </c>
      <c r="Q134" s="122">
        <f t="shared" si="19"/>
        <v>120</v>
      </c>
      <c r="R134" s="22"/>
    </row>
    <row r="135" spans="1:18" ht="12.75">
      <c r="A135" s="109"/>
      <c r="B135" s="5" t="s">
        <v>20</v>
      </c>
      <c r="C135" s="8">
        <v>38021</v>
      </c>
      <c r="D135" s="71"/>
      <c r="E135" s="71"/>
      <c r="F135" s="71"/>
      <c r="G135" s="10"/>
      <c r="H135" s="69"/>
      <c r="I135" s="22"/>
      <c r="J135" s="12"/>
      <c r="K135" s="69">
        <f t="shared" si="16"/>
        <v>36</v>
      </c>
      <c r="L135" s="69">
        <f t="shared" si="20"/>
        <v>9.6</v>
      </c>
      <c r="M135" s="69">
        <f t="shared" si="17"/>
        <v>9.6</v>
      </c>
      <c r="N135" s="69">
        <f t="shared" si="18"/>
        <v>6</v>
      </c>
      <c r="O135" s="12">
        <v>3</v>
      </c>
      <c r="P135" s="71">
        <v>3</v>
      </c>
      <c r="Q135" s="122">
        <f t="shared" si="19"/>
        <v>120</v>
      </c>
      <c r="R135" s="22"/>
    </row>
    <row r="136" spans="1:18" ht="12.75">
      <c r="A136" s="109"/>
      <c r="B136" s="5" t="s">
        <v>21</v>
      </c>
      <c r="C136" s="8">
        <v>38022</v>
      </c>
      <c r="D136" s="71"/>
      <c r="E136" s="71"/>
      <c r="F136" s="71"/>
      <c r="G136" s="10"/>
      <c r="H136" s="69"/>
      <c r="I136" s="22"/>
      <c r="J136" s="12"/>
      <c r="K136" s="69">
        <f t="shared" si="16"/>
        <v>36</v>
      </c>
      <c r="L136" s="69">
        <f t="shared" si="20"/>
        <v>9.6</v>
      </c>
      <c r="M136" s="69">
        <f t="shared" si="17"/>
        <v>9.6</v>
      </c>
      <c r="N136" s="69">
        <f t="shared" si="18"/>
        <v>6</v>
      </c>
      <c r="O136" s="12">
        <v>3</v>
      </c>
      <c r="P136" s="71">
        <v>3</v>
      </c>
      <c r="Q136" s="122">
        <f t="shared" si="19"/>
        <v>120</v>
      </c>
      <c r="R136" s="22"/>
    </row>
    <row r="137" spans="1:18" ht="12.75">
      <c r="A137" s="109"/>
      <c r="B137" s="53" t="s">
        <v>16</v>
      </c>
      <c r="C137" s="6">
        <v>38023</v>
      </c>
      <c r="D137" s="70">
        <f>($D$4*I137)/100</f>
        <v>18</v>
      </c>
      <c r="E137" s="70">
        <f>($E$4*I137)/100</f>
        <v>18</v>
      </c>
      <c r="F137" s="70">
        <f>($F$4*I137)/100</f>
        <v>12</v>
      </c>
      <c r="G137" s="54"/>
      <c r="H137" s="70">
        <v>2</v>
      </c>
      <c r="I137" s="55">
        <f>I25*1.2</f>
        <v>120</v>
      </c>
      <c r="J137" s="54">
        <v>400</v>
      </c>
      <c r="K137" s="70">
        <f t="shared" si="16"/>
        <v>36</v>
      </c>
      <c r="L137" s="70">
        <f t="shared" si="20"/>
        <v>9.6</v>
      </c>
      <c r="M137" s="70">
        <f t="shared" si="17"/>
        <v>9.6</v>
      </c>
      <c r="N137" s="70">
        <f t="shared" si="18"/>
        <v>6</v>
      </c>
      <c r="O137" s="54">
        <v>3</v>
      </c>
      <c r="P137" s="70">
        <v>3</v>
      </c>
      <c r="Q137" s="123">
        <f t="shared" si="19"/>
        <v>120</v>
      </c>
      <c r="R137" s="22"/>
    </row>
    <row r="138" spans="1:18" ht="12.75">
      <c r="A138" s="109"/>
      <c r="B138" s="5" t="s">
        <v>6</v>
      </c>
      <c r="C138" s="8">
        <v>38024</v>
      </c>
      <c r="D138" s="71"/>
      <c r="E138" s="71"/>
      <c r="F138" s="71"/>
      <c r="G138" s="10"/>
      <c r="H138" s="69"/>
      <c r="I138" s="22"/>
      <c r="J138" s="12"/>
      <c r="K138" s="69">
        <f t="shared" si="16"/>
        <v>36</v>
      </c>
      <c r="L138" s="69">
        <f t="shared" si="20"/>
        <v>9.6</v>
      </c>
      <c r="M138" s="69">
        <f t="shared" si="17"/>
        <v>9.6</v>
      </c>
      <c r="N138" s="69">
        <f t="shared" si="18"/>
        <v>6</v>
      </c>
      <c r="O138" s="12">
        <v>3</v>
      </c>
      <c r="P138" s="71">
        <v>3</v>
      </c>
      <c r="Q138" s="122">
        <f t="shared" si="19"/>
        <v>120</v>
      </c>
      <c r="R138" s="22"/>
    </row>
    <row r="139" spans="1:18" ht="12.75">
      <c r="A139" s="109"/>
      <c r="B139" s="5" t="s">
        <v>17</v>
      </c>
      <c r="C139" s="8">
        <v>38025</v>
      </c>
      <c r="D139" s="71"/>
      <c r="E139" s="71"/>
      <c r="F139" s="71"/>
      <c r="G139" s="10"/>
      <c r="H139" s="69"/>
      <c r="I139" s="22"/>
      <c r="J139" s="12"/>
      <c r="K139" s="69">
        <f t="shared" si="16"/>
        <v>36</v>
      </c>
      <c r="L139" s="69">
        <f t="shared" si="20"/>
        <v>9.6</v>
      </c>
      <c r="M139" s="69">
        <f t="shared" si="17"/>
        <v>9.6</v>
      </c>
      <c r="N139" s="69">
        <f t="shared" si="18"/>
        <v>6</v>
      </c>
      <c r="O139" s="12">
        <v>3</v>
      </c>
      <c r="P139" s="71">
        <v>3</v>
      </c>
      <c r="Q139" s="122">
        <f t="shared" si="19"/>
        <v>120</v>
      </c>
      <c r="R139" s="22"/>
    </row>
    <row r="140" spans="1:18" ht="12.75">
      <c r="A140" s="109"/>
      <c r="B140" s="5" t="s">
        <v>18</v>
      </c>
      <c r="C140" s="8">
        <v>38026</v>
      </c>
      <c r="D140" s="71"/>
      <c r="E140" s="71"/>
      <c r="F140" s="71"/>
      <c r="G140" s="12"/>
      <c r="H140" s="69"/>
      <c r="I140" s="22"/>
      <c r="J140" s="12"/>
      <c r="K140" s="69">
        <f t="shared" si="16"/>
        <v>36</v>
      </c>
      <c r="L140" s="69">
        <f t="shared" si="20"/>
        <v>9.6</v>
      </c>
      <c r="M140" s="69">
        <f t="shared" si="17"/>
        <v>9.6</v>
      </c>
      <c r="N140" s="69">
        <f t="shared" si="18"/>
        <v>6</v>
      </c>
      <c r="O140" s="12">
        <v>3</v>
      </c>
      <c r="P140" s="71">
        <v>3</v>
      </c>
      <c r="Q140" s="122">
        <f t="shared" si="19"/>
        <v>120</v>
      </c>
      <c r="R140" s="22"/>
    </row>
    <row r="141" spans="1:18" ht="12.75">
      <c r="A141" s="109"/>
      <c r="B141" s="5" t="s">
        <v>19</v>
      </c>
      <c r="C141" s="8">
        <v>38027</v>
      </c>
      <c r="D141" s="71"/>
      <c r="E141" s="71"/>
      <c r="F141" s="71"/>
      <c r="G141" s="12"/>
      <c r="H141" s="69"/>
      <c r="I141" s="22"/>
      <c r="J141" s="12"/>
      <c r="K141" s="69">
        <f t="shared" si="16"/>
        <v>36</v>
      </c>
      <c r="L141" s="69">
        <f t="shared" si="20"/>
        <v>9.6</v>
      </c>
      <c r="M141" s="69">
        <f t="shared" si="17"/>
        <v>9.6</v>
      </c>
      <c r="N141" s="69">
        <f t="shared" si="18"/>
        <v>6</v>
      </c>
      <c r="O141" s="12">
        <v>3</v>
      </c>
      <c r="P141" s="71">
        <v>3</v>
      </c>
      <c r="Q141" s="122">
        <f t="shared" si="19"/>
        <v>120</v>
      </c>
      <c r="R141" s="22"/>
    </row>
    <row r="142" spans="1:18" ht="12.75">
      <c r="A142" s="109"/>
      <c r="B142" s="5" t="s">
        <v>20</v>
      </c>
      <c r="C142" s="8">
        <v>38028</v>
      </c>
      <c r="D142" s="71"/>
      <c r="E142" s="71"/>
      <c r="F142" s="71"/>
      <c r="G142" s="12"/>
      <c r="H142" s="69"/>
      <c r="I142" s="22"/>
      <c r="J142" s="12"/>
      <c r="K142" s="69">
        <f t="shared" si="16"/>
        <v>36</v>
      </c>
      <c r="L142" s="69">
        <f t="shared" si="20"/>
        <v>9.6</v>
      </c>
      <c r="M142" s="69">
        <f t="shared" si="17"/>
        <v>9.6</v>
      </c>
      <c r="N142" s="69">
        <f t="shared" si="18"/>
        <v>6</v>
      </c>
      <c r="O142" s="12">
        <v>3</v>
      </c>
      <c r="P142" s="71">
        <v>3</v>
      </c>
      <c r="Q142" s="122">
        <f t="shared" si="19"/>
        <v>120</v>
      </c>
      <c r="R142" s="22"/>
    </row>
    <row r="143" spans="1:18" ht="12.75">
      <c r="A143" s="109"/>
      <c r="B143" s="5" t="s">
        <v>21</v>
      </c>
      <c r="C143" s="8">
        <v>38029</v>
      </c>
      <c r="D143" s="71"/>
      <c r="E143" s="71"/>
      <c r="F143" s="71"/>
      <c r="G143" s="12"/>
      <c r="H143" s="69"/>
      <c r="I143" s="23"/>
      <c r="J143" s="12"/>
      <c r="K143" s="69">
        <f t="shared" si="16"/>
        <v>36</v>
      </c>
      <c r="L143" s="69">
        <f t="shared" si="20"/>
        <v>9.6</v>
      </c>
      <c r="M143" s="69">
        <f t="shared" si="17"/>
        <v>9.6</v>
      </c>
      <c r="N143" s="69">
        <f t="shared" si="18"/>
        <v>6</v>
      </c>
      <c r="O143" s="12">
        <v>3</v>
      </c>
      <c r="P143" s="71">
        <v>3</v>
      </c>
      <c r="Q143" s="122">
        <f t="shared" si="19"/>
        <v>120</v>
      </c>
      <c r="R143" s="22"/>
    </row>
    <row r="144" spans="1:18" ht="12.75">
      <c r="A144" s="109"/>
      <c r="B144" s="9" t="s">
        <v>16</v>
      </c>
      <c r="C144" s="7">
        <v>38030</v>
      </c>
      <c r="D144" s="68">
        <f>($D$4*I144)/100</f>
        <v>18.75</v>
      </c>
      <c r="E144" s="68">
        <f>($E$4*I144)/100</f>
        <v>18.75</v>
      </c>
      <c r="F144" s="68">
        <f>($F$4*I144)/100</f>
        <v>12.5</v>
      </c>
      <c r="G144" s="11"/>
      <c r="H144" s="68">
        <v>2</v>
      </c>
      <c r="I144" s="15">
        <f>I4*1.25</f>
        <v>125</v>
      </c>
      <c r="J144" s="11">
        <v>400</v>
      </c>
      <c r="K144" s="68">
        <f t="shared" si="16"/>
        <v>37.5</v>
      </c>
      <c r="L144" s="68">
        <f>($L$4*Q144)/100</f>
        <v>10</v>
      </c>
      <c r="M144" s="68">
        <f t="shared" si="17"/>
        <v>10</v>
      </c>
      <c r="N144" s="68">
        <f t="shared" si="18"/>
        <v>6.25</v>
      </c>
      <c r="O144" s="83">
        <v>3</v>
      </c>
      <c r="P144" s="68">
        <v>3</v>
      </c>
      <c r="Q144" s="119">
        <f aca="true" t="shared" si="21" ref="Q144:Q171">Q4*1.25</f>
        <v>125</v>
      </c>
      <c r="R144" s="131"/>
    </row>
    <row r="145" spans="1:18" ht="12.75">
      <c r="A145" s="109"/>
      <c r="B145" s="5" t="s">
        <v>6</v>
      </c>
      <c r="C145" s="8">
        <v>38031</v>
      </c>
      <c r="D145" s="71"/>
      <c r="E145" s="71"/>
      <c r="F145" s="71"/>
      <c r="G145" s="10"/>
      <c r="H145" s="69"/>
      <c r="I145" s="23"/>
      <c r="J145" s="10"/>
      <c r="K145" s="69">
        <f t="shared" si="16"/>
        <v>37.5</v>
      </c>
      <c r="L145" s="69">
        <f aca="true" t="shared" si="22" ref="L145:L171">($L$5*Q145)/100</f>
        <v>10</v>
      </c>
      <c r="M145" s="69">
        <f t="shared" si="17"/>
        <v>10</v>
      </c>
      <c r="N145" s="69">
        <f t="shared" si="18"/>
        <v>6.25</v>
      </c>
      <c r="O145" s="10">
        <v>3</v>
      </c>
      <c r="P145" s="71">
        <v>3</v>
      </c>
      <c r="Q145" s="122">
        <f t="shared" si="21"/>
        <v>125</v>
      </c>
      <c r="R145" s="22"/>
    </row>
    <row r="146" spans="1:18" ht="12.75">
      <c r="A146" s="109"/>
      <c r="B146" s="5" t="s">
        <v>17</v>
      </c>
      <c r="C146" s="8">
        <v>38032</v>
      </c>
      <c r="D146" s="71"/>
      <c r="E146" s="71"/>
      <c r="F146" s="71"/>
      <c r="G146" s="10"/>
      <c r="H146" s="69"/>
      <c r="I146" s="23"/>
      <c r="J146" s="10"/>
      <c r="K146" s="69">
        <f t="shared" si="16"/>
        <v>37.5</v>
      </c>
      <c r="L146" s="69">
        <f t="shared" si="22"/>
        <v>10</v>
      </c>
      <c r="M146" s="69">
        <f t="shared" si="17"/>
        <v>10</v>
      </c>
      <c r="N146" s="69">
        <f t="shared" si="18"/>
        <v>6.25</v>
      </c>
      <c r="O146" s="10">
        <v>3</v>
      </c>
      <c r="P146" s="71">
        <v>3</v>
      </c>
      <c r="Q146" s="122">
        <f t="shared" si="21"/>
        <v>125</v>
      </c>
      <c r="R146" s="22"/>
    </row>
    <row r="147" spans="1:18" ht="12.75">
      <c r="A147" s="109"/>
      <c r="B147" s="5" t="s">
        <v>18</v>
      </c>
      <c r="C147" s="8">
        <v>38033</v>
      </c>
      <c r="D147" s="71"/>
      <c r="E147" s="71"/>
      <c r="F147" s="71"/>
      <c r="G147" s="10"/>
      <c r="H147" s="69"/>
      <c r="I147" s="23"/>
      <c r="J147" s="10"/>
      <c r="K147" s="69">
        <f t="shared" si="16"/>
        <v>37.5</v>
      </c>
      <c r="L147" s="69">
        <f t="shared" si="22"/>
        <v>10</v>
      </c>
      <c r="M147" s="69">
        <f t="shared" si="17"/>
        <v>10</v>
      </c>
      <c r="N147" s="69">
        <f t="shared" si="18"/>
        <v>6.25</v>
      </c>
      <c r="O147" s="10">
        <v>3</v>
      </c>
      <c r="P147" s="71">
        <v>3</v>
      </c>
      <c r="Q147" s="122">
        <f t="shared" si="21"/>
        <v>125</v>
      </c>
      <c r="R147" s="22"/>
    </row>
    <row r="148" spans="1:18" ht="12.75">
      <c r="A148" s="109"/>
      <c r="B148" s="5" t="s">
        <v>19</v>
      </c>
      <c r="C148" s="8">
        <v>38034</v>
      </c>
      <c r="D148" s="71"/>
      <c r="E148" s="71"/>
      <c r="F148" s="71"/>
      <c r="G148" s="10"/>
      <c r="H148" s="69"/>
      <c r="I148" s="23"/>
      <c r="J148" s="10"/>
      <c r="K148" s="69">
        <f t="shared" si="16"/>
        <v>37.5</v>
      </c>
      <c r="L148" s="69">
        <f t="shared" si="22"/>
        <v>10</v>
      </c>
      <c r="M148" s="69">
        <f t="shared" si="17"/>
        <v>10</v>
      </c>
      <c r="N148" s="69">
        <f t="shared" si="18"/>
        <v>6.25</v>
      </c>
      <c r="O148" s="10">
        <v>3</v>
      </c>
      <c r="P148" s="71">
        <v>3</v>
      </c>
      <c r="Q148" s="122">
        <f t="shared" si="21"/>
        <v>125</v>
      </c>
      <c r="R148" s="22"/>
    </row>
    <row r="149" spans="1:18" ht="12.75">
      <c r="A149" s="109"/>
      <c r="B149" s="5" t="s">
        <v>20</v>
      </c>
      <c r="C149" s="8">
        <v>38035</v>
      </c>
      <c r="D149" s="71"/>
      <c r="E149" s="71"/>
      <c r="F149" s="71"/>
      <c r="G149" s="10"/>
      <c r="H149" s="69"/>
      <c r="I149" s="22"/>
      <c r="J149" s="10"/>
      <c r="K149" s="69">
        <f t="shared" si="16"/>
        <v>37.5</v>
      </c>
      <c r="L149" s="69">
        <f t="shared" si="22"/>
        <v>10</v>
      </c>
      <c r="M149" s="69">
        <f t="shared" si="17"/>
        <v>10</v>
      </c>
      <c r="N149" s="69">
        <f t="shared" si="18"/>
        <v>6.25</v>
      </c>
      <c r="O149" s="10">
        <v>3</v>
      </c>
      <c r="P149" s="71">
        <v>3</v>
      </c>
      <c r="Q149" s="122">
        <f t="shared" si="21"/>
        <v>125</v>
      </c>
      <c r="R149" s="22"/>
    </row>
    <row r="150" spans="1:18" ht="12.75">
      <c r="A150" s="109"/>
      <c r="B150" s="5" t="s">
        <v>21</v>
      </c>
      <c r="C150" s="8">
        <v>38036</v>
      </c>
      <c r="D150" s="71"/>
      <c r="E150" s="71"/>
      <c r="F150" s="71"/>
      <c r="G150" s="10"/>
      <c r="H150" s="69"/>
      <c r="I150" s="22"/>
      <c r="J150" s="10"/>
      <c r="K150" s="69">
        <f t="shared" si="16"/>
        <v>37.5</v>
      </c>
      <c r="L150" s="69">
        <f t="shared" si="22"/>
        <v>10</v>
      </c>
      <c r="M150" s="69">
        <f t="shared" si="17"/>
        <v>10</v>
      </c>
      <c r="N150" s="69">
        <f t="shared" si="18"/>
        <v>6.25</v>
      </c>
      <c r="O150" s="10">
        <v>3</v>
      </c>
      <c r="P150" s="71">
        <v>3</v>
      </c>
      <c r="Q150" s="122">
        <f t="shared" si="21"/>
        <v>125</v>
      </c>
      <c r="R150" s="22"/>
    </row>
    <row r="151" spans="1:18" ht="12.75">
      <c r="A151" s="109"/>
      <c r="B151" s="53" t="s">
        <v>16</v>
      </c>
      <c r="C151" s="6">
        <v>38037</v>
      </c>
      <c r="D151" s="70">
        <f>($D$4*I151)/100</f>
        <v>18.75</v>
      </c>
      <c r="E151" s="70">
        <f>($E$4*I151)/100</f>
        <v>18.75</v>
      </c>
      <c r="F151" s="70">
        <f>($F$4*I151)/100</f>
        <v>12.5</v>
      </c>
      <c r="G151" s="54"/>
      <c r="H151" s="70">
        <v>2</v>
      </c>
      <c r="I151" s="55">
        <f>I11*1.25</f>
        <v>125</v>
      </c>
      <c r="J151" s="54">
        <v>400</v>
      </c>
      <c r="K151" s="70">
        <f t="shared" si="16"/>
        <v>37.5</v>
      </c>
      <c r="L151" s="70">
        <f t="shared" si="22"/>
        <v>10</v>
      </c>
      <c r="M151" s="70">
        <f t="shared" si="17"/>
        <v>10</v>
      </c>
      <c r="N151" s="70">
        <f t="shared" si="18"/>
        <v>6.25</v>
      </c>
      <c r="O151" s="54">
        <v>3</v>
      </c>
      <c r="P151" s="70">
        <v>3</v>
      </c>
      <c r="Q151" s="123">
        <f t="shared" si="21"/>
        <v>125</v>
      </c>
      <c r="R151" s="22"/>
    </row>
    <row r="152" spans="1:18" ht="12.75">
      <c r="A152" s="109"/>
      <c r="B152" s="5" t="s">
        <v>6</v>
      </c>
      <c r="C152" s="8">
        <v>38038</v>
      </c>
      <c r="D152" s="71"/>
      <c r="E152" s="71"/>
      <c r="F152" s="71"/>
      <c r="G152" s="10"/>
      <c r="H152" s="69"/>
      <c r="I152" s="22"/>
      <c r="J152" s="12"/>
      <c r="K152" s="69">
        <f t="shared" si="16"/>
        <v>37.5</v>
      </c>
      <c r="L152" s="69">
        <f t="shared" si="22"/>
        <v>10</v>
      </c>
      <c r="M152" s="69">
        <f t="shared" si="17"/>
        <v>10</v>
      </c>
      <c r="N152" s="69">
        <f t="shared" si="18"/>
        <v>6.25</v>
      </c>
      <c r="O152" s="12">
        <v>3</v>
      </c>
      <c r="P152" s="71">
        <v>3</v>
      </c>
      <c r="Q152" s="122">
        <f t="shared" si="21"/>
        <v>125</v>
      </c>
      <c r="R152" s="22"/>
    </row>
    <row r="153" spans="1:18" ht="12.75">
      <c r="A153" s="109"/>
      <c r="B153" s="5" t="s">
        <v>17</v>
      </c>
      <c r="C153" s="8">
        <v>38039</v>
      </c>
      <c r="D153" s="71"/>
      <c r="E153" s="71"/>
      <c r="F153" s="71"/>
      <c r="G153" s="10"/>
      <c r="H153" s="69"/>
      <c r="I153" s="22"/>
      <c r="J153" s="12"/>
      <c r="K153" s="69">
        <f t="shared" si="16"/>
        <v>37.5</v>
      </c>
      <c r="L153" s="69">
        <f t="shared" si="22"/>
        <v>10</v>
      </c>
      <c r="M153" s="69">
        <f t="shared" si="17"/>
        <v>10</v>
      </c>
      <c r="N153" s="69">
        <f t="shared" si="18"/>
        <v>6.25</v>
      </c>
      <c r="O153" s="12">
        <v>3</v>
      </c>
      <c r="P153" s="71">
        <v>3</v>
      </c>
      <c r="Q153" s="122">
        <f t="shared" si="21"/>
        <v>125</v>
      </c>
      <c r="R153" s="22"/>
    </row>
    <row r="154" spans="1:18" ht="12.75">
      <c r="A154" s="109"/>
      <c r="B154" s="5" t="s">
        <v>18</v>
      </c>
      <c r="C154" s="8">
        <v>38040</v>
      </c>
      <c r="D154" s="71"/>
      <c r="E154" s="71"/>
      <c r="F154" s="71"/>
      <c r="G154" s="10"/>
      <c r="H154" s="69"/>
      <c r="I154" s="22"/>
      <c r="J154" s="12"/>
      <c r="K154" s="69">
        <f t="shared" si="16"/>
        <v>37.5</v>
      </c>
      <c r="L154" s="69">
        <f t="shared" si="22"/>
        <v>10</v>
      </c>
      <c r="M154" s="69">
        <f t="shared" si="17"/>
        <v>10</v>
      </c>
      <c r="N154" s="69">
        <f t="shared" si="18"/>
        <v>6.25</v>
      </c>
      <c r="O154" s="12">
        <v>3</v>
      </c>
      <c r="P154" s="71">
        <v>3</v>
      </c>
      <c r="Q154" s="122">
        <f t="shared" si="21"/>
        <v>125</v>
      </c>
      <c r="R154" s="22"/>
    </row>
    <row r="155" spans="1:18" ht="12.75">
      <c r="A155" s="109"/>
      <c r="B155" s="5" t="s">
        <v>19</v>
      </c>
      <c r="C155" s="8">
        <v>38041</v>
      </c>
      <c r="D155" s="71"/>
      <c r="E155" s="71"/>
      <c r="F155" s="71"/>
      <c r="G155" s="10"/>
      <c r="H155" s="69"/>
      <c r="I155" s="22"/>
      <c r="J155" s="12"/>
      <c r="K155" s="69">
        <f t="shared" si="16"/>
        <v>37.5</v>
      </c>
      <c r="L155" s="69">
        <f t="shared" si="22"/>
        <v>10</v>
      </c>
      <c r="M155" s="69">
        <f t="shared" si="17"/>
        <v>10</v>
      </c>
      <c r="N155" s="69">
        <f t="shared" si="18"/>
        <v>6.25</v>
      </c>
      <c r="O155" s="12">
        <v>3</v>
      </c>
      <c r="P155" s="71">
        <v>3</v>
      </c>
      <c r="Q155" s="122">
        <f t="shared" si="21"/>
        <v>125</v>
      </c>
      <c r="R155" s="22"/>
    </row>
    <row r="156" spans="1:18" ht="12.75">
      <c r="A156" s="109"/>
      <c r="B156" s="5" t="s">
        <v>20</v>
      </c>
      <c r="C156" s="8">
        <v>38042</v>
      </c>
      <c r="D156" s="71"/>
      <c r="E156" s="71"/>
      <c r="F156" s="71"/>
      <c r="G156" s="10"/>
      <c r="H156" s="69"/>
      <c r="I156" s="22"/>
      <c r="J156" s="12"/>
      <c r="K156" s="69">
        <f t="shared" si="16"/>
        <v>37.5</v>
      </c>
      <c r="L156" s="69">
        <f t="shared" si="22"/>
        <v>10</v>
      </c>
      <c r="M156" s="69">
        <f t="shared" si="17"/>
        <v>10</v>
      </c>
      <c r="N156" s="69">
        <f t="shared" si="18"/>
        <v>6.25</v>
      </c>
      <c r="O156" s="12">
        <v>3</v>
      </c>
      <c r="P156" s="71">
        <v>3</v>
      </c>
      <c r="Q156" s="122">
        <f t="shared" si="21"/>
        <v>125</v>
      </c>
      <c r="R156" s="22"/>
    </row>
    <row r="157" spans="1:18" ht="12.75">
      <c r="A157" s="109"/>
      <c r="B157" s="5" t="s">
        <v>21</v>
      </c>
      <c r="C157" s="8">
        <v>38043</v>
      </c>
      <c r="D157" s="71"/>
      <c r="E157" s="71"/>
      <c r="F157" s="71"/>
      <c r="G157" s="10"/>
      <c r="H157" s="69"/>
      <c r="I157" s="22"/>
      <c r="J157" s="12"/>
      <c r="K157" s="69">
        <f t="shared" si="16"/>
        <v>37.5</v>
      </c>
      <c r="L157" s="69">
        <f t="shared" si="22"/>
        <v>10</v>
      </c>
      <c r="M157" s="69">
        <f t="shared" si="17"/>
        <v>10</v>
      </c>
      <c r="N157" s="69">
        <f t="shared" si="18"/>
        <v>6.25</v>
      </c>
      <c r="O157" s="12">
        <v>3</v>
      </c>
      <c r="P157" s="71">
        <v>3</v>
      </c>
      <c r="Q157" s="122">
        <f t="shared" si="21"/>
        <v>125</v>
      </c>
      <c r="R157" s="22"/>
    </row>
    <row r="158" spans="1:18" ht="12.75">
      <c r="A158" s="109"/>
      <c r="B158" s="53" t="s">
        <v>16</v>
      </c>
      <c r="C158" s="6">
        <v>38044</v>
      </c>
      <c r="D158" s="70">
        <f>($D$4*I158)/100</f>
        <v>18.75</v>
      </c>
      <c r="E158" s="70">
        <f>($E$4*I158)/100</f>
        <v>18.75</v>
      </c>
      <c r="F158" s="70">
        <f>($F$4*I158)/100</f>
        <v>12.5</v>
      </c>
      <c r="G158" s="54"/>
      <c r="H158" s="70">
        <v>2</v>
      </c>
      <c r="I158" s="55">
        <f>I18*1.25</f>
        <v>125</v>
      </c>
      <c r="J158" s="54">
        <v>400</v>
      </c>
      <c r="K158" s="70">
        <f t="shared" si="16"/>
        <v>37.5</v>
      </c>
      <c r="L158" s="70">
        <f t="shared" si="22"/>
        <v>10</v>
      </c>
      <c r="M158" s="70">
        <f t="shared" si="17"/>
        <v>10</v>
      </c>
      <c r="N158" s="70">
        <f t="shared" si="18"/>
        <v>6.25</v>
      </c>
      <c r="O158" s="54">
        <v>3</v>
      </c>
      <c r="P158" s="70">
        <v>3</v>
      </c>
      <c r="Q158" s="123">
        <f t="shared" si="21"/>
        <v>125</v>
      </c>
      <c r="R158" s="22"/>
    </row>
    <row r="159" spans="1:18" ht="12.75">
      <c r="A159" s="109"/>
      <c r="B159" s="5" t="s">
        <v>6</v>
      </c>
      <c r="C159" s="8">
        <v>38045</v>
      </c>
      <c r="D159" s="71"/>
      <c r="E159" s="71"/>
      <c r="F159" s="71"/>
      <c r="G159" s="10"/>
      <c r="H159" s="69"/>
      <c r="I159" s="22"/>
      <c r="J159" s="12"/>
      <c r="K159" s="69">
        <f t="shared" si="16"/>
        <v>37.5</v>
      </c>
      <c r="L159" s="69">
        <f t="shared" si="22"/>
        <v>10</v>
      </c>
      <c r="M159" s="69">
        <f t="shared" si="17"/>
        <v>10</v>
      </c>
      <c r="N159" s="69">
        <f t="shared" si="18"/>
        <v>6.25</v>
      </c>
      <c r="O159" s="12">
        <v>3</v>
      </c>
      <c r="P159" s="71">
        <v>3</v>
      </c>
      <c r="Q159" s="122">
        <f t="shared" si="21"/>
        <v>125</v>
      </c>
      <c r="R159" s="22"/>
    </row>
    <row r="160" spans="1:18" ht="12.75">
      <c r="A160" s="109"/>
      <c r="B160" s="5" t="s">
        <v>17</v>
      </c>
      <c r="C160" s="8">
        <v>38046</v>
      </c>
      <c r="D160" s="71"/>
      <c r="E160" s="71"/>
      <c r="F160" s="71"/>
      <c r="G160" s="10"/>
      <c r="H160" s="69"/>
      <c r="I160" s="22"/>
      <c r="J160" s="12"/>
      <c r="K160" s="69">
        <f aca="true" t="shared" si="23" ref="K160:K223">($K$4*Q160)/100</f>
        <v>37.5</v>
      </c>
      <c r="L160" s="69">
        <f t="shared" si="22"/>
        <v>10</v>
      </c>
      <c r="M160" s="69">
        <f aca="true" t="shared" si="24" ref="M160:M223">($M$4*Q160)/100</f>
        <v>10</v>
      </c>
      <c r="N160" s="69">
        <f aca="true" t="shared" si="25" ref="N160:N223">($N$4*Q160)/100</f>
        <v>6.25</v>
      </c>
      <c r="O160" s="12">
        <v>3</v>
      </c>
      <c r="P160" s="71">
        <v>3</v>
      </c>
      <c r="Q160" s="122">
        <f t="shared" si="21"/>
        <v>125</v>
      </c>
      <c r="R160" s="22"/>
    </row>
    <row r="161" spans="1:18" ht="12.75">
      <c r="A161" s="109"/>
      <c r="B161" s="5" t="s">
        <v>18</v>
      </c>
      <c r="C161" s="8">
        <v>38047</v>
      </c>
      <c r="D161" s="71"/>
      <c r="E161" s="71"/>
      <c r="F161" s="71"/>
      <c r="G161" s="10"/>
      <c r="H161" s="69"/>
      <c r="I161" s="22"/>
      <c r="J161" s="12"/>
      <c r="K161" s="69">
        <f t="shared" si="23"/>
        <v>37.5</v>
      </c>
      <c r="L161" s="69">
        <f t="shared" si="22"/>
        <v>10</v>
      </c>
      <c r="M161" s="69">
        <f t="shared" si="24"/>
        <v>10</v>
      </c>
      <c r="N161" s="69">
        <f t="shared" si="25"/>
        <v>6.25</v>
      </c>
      <c r="O161" s="12">
        <v>3</v>
      </c>
      <c r="P161" s="71">
        <v>3</v>
      </c>
      <c r="Q161" s="122">
        <f t="shared" si="21"/>
        <v>125</v>
      </c>
      <c r="R161" s="22"/>
    </row>
    <row r="162" spans="1:18" ht="12.75">
      <c r="A162" s="109"/>
      <c r="B162" s="5" t="s">
        <v>19</v>
      </c>
      <c r="C162" s="8">
        <v>38048</v>
      </c>
      <c r="D162" s="71"/>
      <c r="E162" s="71"/>
      <c r="F162" s="71"/>
      <c r="G162" s="10"/>
      <c r="H162" s="69"/>
      <c r="I162" s="22"/>
      <c r="J162" s="12"/>
      <c r="K162" s="69">
        <f t="shared" si="23"/>
        <v>37.5</v>
      </c>
      <c r="L162" s="69">
        <f t="shared" si="22"/>
        <v>10</v>
      </c>
      <c r="M162" s="69">
        <f t="shared" si="24"/>
        <v>10</v>
      </c>
      <c r="N162" s="69">
        <f t="shared" si="25"/>
        <v>6.25</v>
      </c>
      <c r="O162" s="12">
        <v>3</v>
      </c>
      <c r="P162" s="71">
        <v>3</v>
      </c>
      <c r="Q162" s="122">
        <f t="shared" si="21"/>
        <v>125</v>
      </c>
      <c r="R162" s="22"/>
    </row>
    <row r="163" spans="1:18" ht="12.75">
      <c r="A163" s="109"/>
      <c r="B163" s="5" t="s">
        <v>20</v>
      </c>
      <c r="C163" s="8">
        <v>38049</v>
      </c>
      <c r="D163" s="71"/>
      <c r="E163" s="71"/>
      <c r="F163" s="71"/>
      <c r="G163" s="10"/>
      <c r="H163" s="69"/>
      <c r="I163" s="22"/>
      <c r="J163" s="12"/>
      <c r="K163" s="69">
        <f t="shared" si="23"/>
        <v>37.5</v>
      </c>
      <c r="L163" s="69">
        <f t="shared" si="22"/>
        <v>10</v>
      </c>
      <c r="M163" s="69">
        <f t="shared" si="24"/>
        <v>10</v>
      </c>
      <c r="N163" s="69">
        <f t="shared" si="25"/>
        <v>6.25</v>
      </c>
      <c r="O163" s="12">
        <v>3</v>
      </c>
      <c r="P163" s="71">
        <v>3</v>
      </c>
      <c r="Q163" s="122">
        <f t="shared" si="21"/>
        <v>125</v>
      </c>
      <c r="R163" s="22"/>
    </row>
    <row r="164" spans="1:18" ht="12.75">
      <c r="A164" s="109"/>
      <c r="B164" s="5" t="s">
        <v>21</v>
      </c>
      <c r="C164" s="8">
        <v>38050</v>
      </c>
      <c r="D164" s="71"/>
      <c r="E164" s="71"/>
      <c r="F164" s="71"/>
      <c r="G164" s="10"/>
      <c r="H164" s="69"/>
      <c r="I164" s="22"/>
      <c r="J164" s="12"/>
      <c r="K164" s="69">
        <f t="shared" si="23"/>
        <v>37.5</v>
      </c>
      <c r="L164" s="69">
        <f t="shared" si="22"/>
        <v>10</v>
      </c>
      <c r="M164" s="69">
        <f t="shared" si="24"/>
        <v>10</v>
      </c>
      <c r="N164" s="69">
        <f t="shared" si="25"/>
        <v>6.25</v>
      </c>
      <c r="O164" s="12">
        <v>3</v>
      </c>
      <c r="P164" s="71">
        <v>3</v>
      </c>
      <c r="Q164" s="122">
        <f t="shared" si="21"/>
        <v>125</v>
      </c>
      <c r="R164" s="22"/>
    </row>
    <row r="165" spans="1:18" ht="12.75">
      <c r="A165" s="109"/>
      <c r="B165" s="53" t="s">
        <v>16</v>
      </c>
      <c r="C165" s="6">
        <v>38051</v>
      </c>
      <c r="D165" s="70">
        <f>($D$4*I165)/100</f>
        <v>18.75</v>
      </c>
      <c r="E165" s="70">
        <f>($E$4*I165)/100</f>
        <v>18.75</v>
      </c>
      <c r="F165" s="70">
        <f>($F$4*I165)/100</f>
        <v>12.5</v>
      </c>
      <c r="G165" s="54"/>
      <c r="H165" s="70">
        <v>2</v>
      </c>
      <c r="I165" s="55">
        <f>I25*1.25</f>
        <v>125</v>
      </c>
      <c r="J165" s="54">
        <v>400</v>
      </c>
      <c r="K165" s="70">
        <f t="shared" si="23"/>
        <v>37.5</v>
      </c>
      <c r="L165" s="70">
        <f t="shared" si="22"/>
        <v>10</v>
      </c>
      <c r="M165" s="70">
        <f t="shared" si="24"/>
        <v>10</v>
      </c>
      <c r="N165" s="70">
        <f t="shared" si="25"/>
        <v>6.25</v>
      </c>
      <c r="O165" s="54">
        <v>3</v>
      </c>
      <c r="P165" s="70">
        <v>3</v>
      </c>
      <c r="Q165" s="123">
        <f t="shared" si="21"/>
        <v>125</v>
      </c>
      <c r="R165" s="22"/>
    </row>
    <row r="166" spans="1:18" ht="12.75">
      <c r="A166" s="109"/>
      <c r="B166" s="5" t="s">
        <v>6</v>
      </c>
      <c r="C166" s="8">
        <v>38052</v>
      </c>
      <c r="D166" s="71"/>
      <c r="E166" s="71"/>
      <c r="F166" s="71"/>
      <c r="G166" s="10"/>
      <c r="H166" s="69"/>
      <c r="I166" s="22"/>
      <c r="J166" s="12"/>
      <c r="K166" s="69">
        <f t="shared" si="23"/>
        <v>37.5</v>
      </c>
      <c r="L166" s="69">
        <f t="shared" si="22"/>
        <v>10</v>
      </c>
      <c r="M166" s="69">
        <f t="shared" si="24"/>
        <v>10</v>
      </c>
      <c r="N166" s="69">
        <f t="shared" si="25"/>
        <v>6.25</v>
      </c>
      <c r="O166" s="12">
        <v>3</v>
      </c>
      <c r="P166" s="71">
        <v>3</v>
      </c>
      <c r="Q166" s="122">
        <f t="shared" si="21"/>
        <v>125</v>
      </c>
      <c r="R166" s="22"/>
    </row>
    <row r="167" spans="1:18" ht="12.75">
      <c r="A167" s="109"/>
      <c r="B167" s="5" t="s">
        <v>17</v>
      </c>
      <c r="C167" s="8">
        <v>38053</v>
      </c>
      <c r="D167" s="71"/>
      <c r="E167" s="71"/>
      <c r="F167" s="71"/>
      <c r="G167" s="10"/>
      <c r="H167" s="69"/>
      <c r="I167" s="23"/>
      <c r="J167" s="12"/>
      <c r="K167" s="69">
        <f t="shared" si="23"/>
        <v>37.5</v>
      </c>
      <c r="L167" s="69">
        <f t="shared" si="22"/>
        <v>10</v>
      </c>
      <c r="M167" s="69">
        <f t="shared" si="24"/>
        <v>10</v>
      </c>
      <c r="N167" s="69">
        <f t="shared" si="25"/>
        <v>6.25</v>
      </c>
      <c r="O167" s="12">
        <v>3</v>
      </c>
      <c r="P167" s="71">
        <v>3</v>
      </c>
      <c r="Q167" s="122">
        <f t="shared" si="21"/>
        <v>125</v>
      </c>
      <c r="R167" s="22"/>
    </row>
    <row r="168" spans="1:18" ht="12.75">
      <c r="A168" s="109"/>
      <c r="B168" s="5" t="s">
        <v>18</v>
      </c>
      <c r="C168" s="8">
        <v>38054</v>
      </c>
      <c r="D168" s="71"/>
      <c r="E168" s="71"/>
      <c r="F168" s="71"/>
      <c r="G168" s="12"/>
      <c r="H168" s="69"/>
      <c r="I168" s="23"/>
      <c r="J168" s="12"/>
      <c r="K168" s="69">
        <f t="shared" si="23"/>
        <v>37.5</v>
      </c>
      <c r="L168" s="69">
        <f t="shared" si="22"/>
        <v>10</v>
      </c>
      <c r="M168" s="69">
        <f t="shared" si="24"/>
        <v>10</v>
      </c>
      <c r="N168" s="69">
        <f t="shared" si="25"/>
        <v>6.25</v>
      </c>
      <c r="O168" s="12">
        <v>3</v>
      </c>
      <c r="P168" s="71">
        <v>3</v>
      </c>
      <c r="Q168" s="122">
        <f t="shared" si="21"/>
        <v>125</v>
      </c>
      <c r="R168" s="22"/>
    </row>
    <row r="169" spans="1:18" ht="12.75">
      <c r="A169" s="109"/>
      <c r="B169" s="5" t="s">
        <v>19</v>
      </c>
      <c r="C169" s="8">
        <v>38055</v>
      </c>
      <c r="D169" s="71"/>
      <c r="E169" s="71"/>
      <c r="F169" s="71"/>
      <c r="G169" s="12"/>
      <c r="H169" s="69"/>
      <c r="I169" s="23"/>
      <c r="J169" s="12"/>
      <c r="K169" s="69">
        <f t="shared" si="23"/>
        <v>37.5</v>
      </c>
      <c r="L169" s="69">
        <f t="shared" si="22"/>
        <v>10</v>
      </c>
      <c r="M169" s="69">
        <f t="shared" si="24"/>
        <v>10</v>
      </c>
      <c r="N169" s="69">
        <f t="shared" si="25"/>
        <v>6.25</v>
      </c>
      <c r="O169" s="12">
        <v>3</v>
      </c>
      <c r="P169" s="71">
        <v>3</v>
      </c>
      <c r="Q169" s="122">
        <f t="shared" si="21"/>
        <v>125</v>
      </c>
      <c r="R169" s="22"/>
    </row>
    <row r="170" spans="1:18" ht="12.75">
      <c r="A170" s="109"/>
      <c r="B170" s="5" t="s">
        <v>20</v>
      </c>
      <c r="C170" s="8">
        <v>38056</v>
      </c>
      <c r="D170" s="71"/>
      <c r="E170" s="71"/>
      <c r="F170" s="71"/>
      <c r="G170" s="12"/>
      <c r="H170" s="69"/>
      <c r="I170" s="23"/>
      <c r="J170" s="12"/>
      <c r="K170" s="69">
        <f t="shared" si="23"/>
        <v>37.5</v>
      </c>
      <c r="L170" s="69">
        <f t="shared" si="22"/>
        <v>10</v>
      </c>
      <c r="M170" s="69">
        <f t="shared" si="24"/>
        <v>10</v>
      </c>
      <c r="N170" s="69">
        <f t="shared" si="25"/>
        <v>6.25</v>
      </c>
      <c r="O170" s="12">
        <v>3</v>
      </c>
      <c r="P170" s="71">
        <v>3</v>
      </c>
      <c r="Q170" s="122">
        <f t="shared" si="21"/>
        <v>125</v>
      </c>
      <c r="R170" s="22"/>
    </row>
    <row r="171" spans="1:18" ht="12.75">
      <c r="A171" s="109"/>
      <c r="B171" s="5" t="s">
        <v>21</v>
      </c>
      <c r="C171" s="8">
        <v>38057</v>
      </c>
      <c r="D171" s="71"/>
      <c r="E171" s="71"/>
      <c r="F171" s="71"/>
      <c r="G171" s="12"/>
      <c r="H171" s="69"/>
      <c r="I171" s="16"/>
      <c r="J171" s="12"/>
      <c r="K171" s="69">
        <f t="shared" si="23"/>
        <v>37.5</v>
      </c>
      <c r="L171" s="69">
        <f t="shared" si="22"/>
        <v>10</v>
      </c>
      <c r="M171" s="69">
        <f t="shared" si="24"/>
        <v>10</v>
      </c>
      <c r="N171" s="69">
        <f t="shared" si="25"/>
        <v>6.25</v>
      </c>
      <c r="O171" s="12">
        <v>3</v>
      </c>
      <c r="P171" s="71">
        <v>3</v>
      </c>
      <c r="Q171" s="122">
        <f t="shared" si="21"/>
        <v>125</v>
      </c>
      <c r="R171" s="22"/>
    </row>
    <row r="172" spans="1:18" ht="12.75">
      <c r="A172" s="109"/>
      <c r="B172" s="9" t="s">
        <v>16</v>
      </c>
      <c r="C172" s="7">
        <v>38058</v>
      </c>
      <c r="D172" s="68">
        <f>($D$4*I172)/100</f>
        <v>19.5</v>
      </c>
      <c r="E172" s="68">
        <f>($E$4*I172)/100</f>
        <v>19.5</v>
      </c>
      <c r="F172" s="68">
        <f>($F$4*I172)/100</f>
        <v>13</v>
      </c>
      <c r="G172" s="11"/>
      <c r="H172" s="68">
        <v>2</v>
      </c>
      <c r="I172" s="15">
        <f>I4*1.3</f>
        <v>130</v>
      </c>
      <c r="J172" s="11">
        <v>400</v>
      </c>
      <c r="K172" s="68">
        <f t="shared" si="23"/>
        <v>39</v>
      </c>
      <c r="L172" s="68">
        <f>($L$4*Q172)/100</f>
        <v>10.4</v>
      </c>
      <c r="M172" s="68">
        <f t="shared" si="24"/>
        <v>10.4</v>
      </c>
      <c r="N172" s="68">
        <f t="shared" si="25"/>
        <v>6.5</v>
      </c>
      <c r="O172" s="83">
        <v>3</v>
      </c>
      <c r="P172" s="68">
        <v>3</v>
      </c>
      <c r="Q172" s="119">
        <f aca="true" t="shared" si="26" ref="Q172:Q199">Q4*1.3</f>
        <v>130</v>
      </c>
      <c r="R172" s="131"/>
    </row>
    <row r="173" spans="1:18" ht="12.75">
      <c r="A173" s="109"/>
      <c r="B173" s="5" t="s">
        <v>6</v>
      </c>
      <c r="C173" s="8">
        <v>38059</v>
      </c>
      <c r="D173" s="71"/>
      <c r="E173" s="71"/>
      <c r="F173" s="71"/>
      <c r="G173" s="10"/>
      <c r="H173" s="69"/>
      <c r="I173" s="23"/>
      <c r="J173" s="10"/>
      <c r="K173" s="69">
        <f t="shared" si="23"/>
        <v>39</v>
      </c>
      <c r="L173" s="69">
        <f aca="true" t="shared" si="27" ref="L173:L199">($L$5*Q173)/100</f>
        <v>10.4</v>
      </c>
      <c r="M173" s="69">
        <f t="shared" si="24"/>
        <v>10.4</v>
      </c>
      <c r="N173" s="69">
        <f t="shared" si="25"/>
        <v>6.5</v>
      </c>
      <c r="O173" s="10">
        <v>3</v>
      </c>
      <c r="P173" s="71">
        <v>3</v>
      </c>
      <c r="Q173" s="122">
        <f t="shared" si="26"/>
        <v>130</v>
      </c>
      <c r="R173" s="22"/>
    </row>
    <row r="174" spans="1:18" ht="12.75">
      <c r="A174" s="109"/>
      <c r="B174" s="5" t="s">
        <v>17</v>
      </c>
      <c r="C174" s="8">
        <v>38060</v>
      </c>
      <c r="D174" s="71"/>
      <c r="E174" s="71"/>
      <c r="F174" s="71"/>
      <c r="G174" s="10"/>
      <c r="H174" s="69"/>
      <c r="I174" s="23"/>
      <c r="J174" s="10"/>
      <c r="K174" s="69">
        <f t="shared" si="23"/>
        <v>39</v>
      </c>
      <c r="L174" s="69">
        <f t="shared" si="27"/>
        <v>10.4</v>
      </c>
      <c r="M174" s="69">
        <f t="shared" si="24"/>
        <v>10.4</v>
      </c>
      <c r="N174" s="69">
        <f t="shared" si="25"/>
        <v>6.5</v>
      </c>
      <c r="O174" s="10">
        <v>3</v>
      </c>
      <c r="P174" s="71">
        <v>3</v>
      </c>
      <c r="Q174" s="122">
        <f t="shared" si="26"/>
        <v>130</v>
      </c>
      <c r="R174" s="22"/>
    </row>
    <row r="175" spans="1:18" ht="12.75">
      <c r="A175" s="109"/>
      <c r="B175" s="5" t="s">
        <v>18</v>
      </c>
      <c r="C175" s="8">
        <v>38061</v>
      </c>
      <c r="D175" s="71"/>
      <c r="E175" s="71"/>
      <c r="F175" s="71"/>
      <c r="G175" s="10"/>
      <c r="H175" s="69"/>
      <c r="I175" s="22"/>
      <c r="J175" s="10"/>
      <c r="K175" s="69">
        <f t="shared" si="23"/>
        <v>39</v>
      </c>
      <c r="L175" s="69">
        <f t="shared" si="27"/>
        <v>10.4</v>
      </c>
      <c r="M175" s="69">
        <f t="shared" si="24"/>
        <v>10.4</v>
      </c>
      <c r="N175" s="69">
        <f t="shared" si="25"/>
        <v>6.5</v>
      </c>
      <c r="O175" s="10">
        <v>3</v>
      </c>
      <c r="P175" s="71">
        <v>3</v>
      </c>
      <c r="Q175" s="122">
        <f t="shared" si="26"/>
        <v>130</v>
      </c>
      <c r="R175" s="22"/>
    </row>
    <row r="176" spans="1:18" ht="12.75">
      <c r="A176" s="109"/>
      <c r="B176" s="5" t="s">
        <v>19</v>
      </c>
      <c r="C176" s="8">
        <v>38062</v>
      </c>
      <c r="D176" s="71"/>
      <c r="E176" s="71"/>
      <c r="F176" s="71"/>
      <c r="G176" s="10"/>
      <c r="H176" s="69"/>
      <c r="I176" s="22"/>
      <c r="J176" s="10"/>
      <c r="K176" s="69">
        <f t="shared" si="23"/>
        <v>39</v>
      </c>
      <c r="L176" s="69">
        <f t="shared" si="27"/>
        <v>10.4</v>
      </c>
      <c r="M176" s="69">
        <f t="shared" si="24"/>
        <v>10.4</v>
      </c>
      <c r="N176" s="69">
        <f t="shared" si="25"/>
        <v>6.5</v>
      </c>
      <c r="O176" s="10">
        <v>3</v>
      </c>
      <c r="P176" s="71">
        <v>3</v>
      </c>
      <c r="Q176" s="122">
        <f t="shared" si="26"/>
        <v>130</v>
      </c>
      <c r="R176" s="22"/>
    </row>
    <row r="177" spans="1:18" ht="12.75">
      <c r="A177" s="109"/>
      <c r="B177" s="5" t="s">
        <v>20</v>
      </c>
      <c r="C177" s="8">
        <v>38063</v>
      </c>
      <c r="D177" s="71"/>
      <c r="E177" s="71"/>
      <c r="F177" s="71"/>
      <c r="G177" s="10"/>
      <c r="H177" s="69"/>
      <c r="I177" s="22"/>
      <c r="J177" s="10"/>
      <c r="K177" s="69">
        <f t="shared" si="23"/>
        <v>39</v>
      </c>
      <c r="L177" s="69">
        <f t="shared" si="27"/>
        <v>10.4</v>
      </c>
      <c r="M177" s="69">
        <f t="shared" si="24"/>
        <v>10.4</v>
      </c>
      <c r="N177" s="69">
        <f t="shared" si="25"/>
        <v>6.5</v>
      </c>
      <c r="O177" s="10">
        <v>3</v>
      </c>
      <c r="P177" s="71">
        <v>3</v>
      </c>
      <c r="Q177" s="122">
        <f t="shared" si="26"/>
        <v>130</v>
      </c>
      <c r="R177" s="22"/>
    </row>
    <row r="178" spans="1:18" ht="12.75">
      <c r="A178" s="109"/>
      <c r="B178" s="5" t="s">
        <v>21</v>
      </c>
      <c r="C178" s="8">
        <v>38064</v>
      </c>
      <c r="D178" s="71"/>
      <c r="E178" s="71"/>
      <c r="F178" s="71"/>
      <c r="G178" s="10"/>
      <c r="H178" s="69"/>
      <c r="I178" s="22"/>
      <c r="J178" s="10"/>
      <c r="K178" s="69">
        <f t="shared" si="23"/>
        <v>39</v>
      </c>
      <c r="L178" s="69">
        <f t="shared" si="27"/>
        <v>10.4</v>
      </c>
      <c r="M178" s="69">
        <f t="shared" si="24"/>
        <v>10.4</v>
      </c>
      <c r="N178" s="69">
        <f t="shared" si="25"/>
        <v>6.5</v>
      </c>
      <c r="O178" s="10">
        <v>3</v>
      </c>
      <c r="P178" s="71">
        <v>3</v>
      </c>
      <c r="Q178" s="122">
        <f t="shared" si="26"/>
        <v>130</v>
      </c>
      <c r="R178" s="22"/>
    </row>
    <row r="179" spans="1:18" ht="12.75">
      <c r="A179" s="109"/>
      <c r="B179" s="53" t="s">
        <v>16</v>
      </c>
      <c r="C179" s="6">
        <v>38065</v>
      </c>
      <c r="D179" s="70">
        <f>($D$4*I179)/100</f>
        <v>19.5</v>
      </c>
      <c r="E179" s="70">
        <f>($E$4*I179)/100</f>
        <v>19.5</v>
      </c>
      <c r="F179" s="70">
        <f>($F$4*I179)/100</f>
        <v>13</v>
      </c>
      <c r="G179" s="54"/>
      <c r="H179" s="70">
        <v>2</v>
      </c>
      <c r="I179" s="55">
        <f>I11*1.3</f>
        <v>130</v>
      </c>
      <c r="J179" s="54">
        <v>400</v>
      </c>
      <c r="K179" s="70">
        <f t="shared" si="23"/>
        <v>39</v>
      </c>
      <c r="L179" s="70">
        <f t="shared" si="27"/>
        <v>10.4</v>
      </c>
      <c r="M179" s="70">
        <f t="shared" si="24"/>
        <v>10.4</v>
      </c>
      <c r="N179" s="70">
        <f t="shared" si="25"/>
        <v>6.5</v>
      </c>
      <c r="O179" s="54">
        <v>3</v>
      </c>
      <c r="P179" s="70">
        <v>3</v>
      </c>
      <c r="Q179" s="123">
        <f t="shared" si="26"/>
        <v>130</v>
      </c>
      <c r="R179" s="22"/>
    </row>
    <row r="180" spans="1:18" ht="12.75">
      <c r="A180" s="109"/>
      <c r="B180" s="5" t="s">
        <v>6</v>
      </c>
      <c r="C180" s="8">
        <v>38066</v>
      </c>
      <c r="D180" s="71"/>
      <c r="E180" s="71"/>
      <c r="F180" s="71"/>
      <c r="G180" s="10"/>
      <c r="H180" s="69"/>
      <c r="I180" s="22"/>
      <c r="J180" s="12"/>
      <c r="K180" s="69">
        <f t="shared" si="23"/>
        <v>39</v>
      </c>
      <c r="L180" s="69">
        <f t="shared" si="27"/>
        <v>10.4</v>
      </c>
      <c r="M180" s="69">
        <f t="shared" si="24"/>
        <v>10.4</v>
      </c>
      <c r="N180" s="69">
        <f t="shared" si="25"/>
        <v>6.5</v>
      </c>
      <c r="O180" s="12">
        <v>3</v>
      </c>
      <c r="P180" s="71">
        <v>3</v>
      </c>
      <c r="Q180" s="122">
        <f t="shared" si="26"/>
        <v>130</v>
      </c>
      <c r="R180" s="22"/>
    </row>
    <row r="181" spans="1:18" ht="12.75">
      <c r="A181" s="109"/>
      <c r="B181" s="5" t="s">
        <v>17</v>
      </c>
      <c r="C181" s="8">
        <v>38067</v>
      </c>
      <c r="D181" s="71"/>
      <c r="E181" s="71"/>
      <c r="F181" s="71"/>
      <c r="G181" s="10"/>
      <c r="H181" s="69"/>
      <c r="I181" s="22"/>
      <c r="J181" s="12"/>
      <c r="K181" s="69">
        <f t="shared" si="23"/>
        <v>39</v>
      </c>
      <c r="L181" s="69">
        <f t="shared" si="27"/>
        <v>10.4</v>
      </c>
      <c r="M181" s="69">
        <f t="shared" si="24"/>
        <v>10.4</v>
      </c>
      <c r="N181" s="69">
        <f t="shared" si="25"/>
        <v>6.5</v>
      </c>
      <c r="O181" s="12">
        <v>3</v>
      </c>
      <c r="P181" s="71">
        <v>3</v>
      </c>
      <c r="Q181" s="122">
        <f t="shared" si="26"/>
        <v>130</v>
      </c>
      <c r="R181" s="22"/>
    </row>
    <row r="182" spans="1:18" ht="12.75">
      <c r="A182" s="109"/>
      <c r="B182" s="5" t="s">
        <v>18</v>
      </c>
      <c r="C182" s="8">
        <v>38068</v>
      </c>
      <c r="D182" s="71"/>
      <c r="E182" s="71"/>
      <c r="F182" s="71"/>
      <c r="G182" s="10"/>
      <c r="H182" s="69"/>
      <c r="I182" s="22"/>
      <c r="J182" s="12"/>
      <c r="K182" s="69">
        <f t="shared" si="23"/>
        <v>39</v>
      </c>
      <c r="L182" s="69">
        <f t="shared" si="27"/>
        <v>10.4</v>
      </c>
      <c r="M182" s="69">
        <f t="shared" si="24"/>
        <v>10.4</v>
      </c>
      <c r="N182" s="69">
        <f t="shared" si="25"/>
        <v>6.5</v>
      </c>
      <c r="O182" s="12">
        <v>3</v>
      </c>
      <c r="P182" s="71">
        <v>3</v>
      </c>
      <c r="Q182" s="122">
        <f t="shared" si="26"/>
        <v>130</v>
      </c>
      <c r="R182" s="22"/>
    </row>
    <row r="183" spans="1:18" ht="12.75">
      <c r="A183" s="109"/>
      <c r="B183" s="5" t="s">
        <v>19</v>
      </c>
      <c r="C183" s="8">
        <v>38069</v>
      </c>
      <c r="D183" s="71"/>
      <c r="E183" s="71"/>
      <c r="F183" s="71"/>
      <c r="G183" s="10"/>
      <c r="H183" s="69"/>
      <c r="I183" s="22"/>
      <c r="J183" s="12"/>
      <c r="K183" s="69">
        <f t="shared" si="23"/>
        <v>39</v>
      </c>
      <c r="L183" s="69">
        <f t="shared" si="27"/>
        <v>10.4</v>
      </c>
      <c r="M183" s="69">
        <f t="shared" si="24"/>
        <v>10.4</v>
      </c>
      <c r="N183" s="69">
        <f t="shared" si="25"/>
        <v>6.5</v>
      </c>
      <c r="O183" s="12">
        <v>3</v>
      </c>
      <c r="P183" s="71">
        <v>3</v>
      </c>
      <c r="Q183" s="122">
        <f t="shared" si="26"/>
        <v>130</v>
      </c>
      <c r="R183" s="22"/>
    </row>
    <row r="184" spans="1:18" ht="12.75">
      <c r="A184" s="109"/>
      <c r="B184" s="5" t="s">
        <v>20</v>
      </c>
      <c r="C184" s="8">
        <v>38070</v>
      </c>
      <c r="D184" s="71"/>
      <c r="E184" s="71"/>
      <c r="F184" s="71"/>
      <c r="G184" s="10"/>
      <c r="H184" s="69"/>
      <c r="I184" s="22"/>
      <c r="J184" s="12"/>
      <c r="K184" s="69">
        <f t="shared" si="23"/>
        <v>39</v>
      </c>
      <c r="L184" s="69">
        <f t="shared" si="27"/>
        <v>10.4</v>
      </c>
      <c r="M184" s="69">
        <f t="shared" si="24"/>
        <v>10.4</v>
      </c>
      <c r="N184" s="69">
        <f t="shared" si="25"/>
        <v>6.5</v>
      </c>
      <c r="O184" s="12">
        <v>3</v>
      </c>
      <c r="P184" s="71">
        <v>3</v>
      </c>
      <c r="Q184" s="122">
        <f t="shared" si="26"/>
        <v>130</v>
      </c>
      <c r="R184" s="22"/>
    </row>
    <row r="185" spans="1:18" ht="12.75">
      <c r="A185" s="109"/>
      <c r="B185" s="5" t="s">
        <v>21</v>
      </c>
      <c r="C185" s="8">
        <v>38071</v>
      </c>
      <c r="D185" s="71"/>
      <c r="E185" s="71"/>
      <c r="F185" s="71"/>
      <c r="G185" s="10"/>
      <c r="H185" s="69"/>
      <c r="I185" s="22"/>
      <c r="J185" s="12"/>
      <c r="K185" s="69">
        <f t="shared" si="23"/>
        <v>39</v>
      </c>
      <c r="L185" s="69">
        <f t="shared" si="27"/>
        <v>10.4</v>
      </c>
      <c r="M185" s="69">
        <f t="shared" si="24"/>
        <v>10.4</v>
      </c>
      <c r="N185" s="69">
        <f t="shared" si="25"/>
        <v>6.5</v>
      </c>
      <c r="O185" s="12">
        <v>3</v>
      </c>
      <c r="P185" s="71">
        <v>3</v>
      </c>
      <c r="Q185" s="122">
        <f t="shared" si="26"/>
        <v>130</v>
      </c>
      <c r="R185" s="22"/>
    </row>
    <row r="186" spans="1:18" ht="12.75">
      <c r="A186" s="109"/>
      <c r="B186" s="53" t="s">
        <v>16</v>
      </c>
      <c r="C186" s="6">
        <v>38072</v>
      </c>
      <c r="D186" s="70">
        <f>($D$4*I186)/100</f>
        <v>19.5</v>
      </c>
      <c r="E186" s="70">
        <f>($E$4*I186)/100</f>
        <v>19.5</v>
      </c>
      <c r="F186" s="70">
        <f>($F$4*I186)/100</f>
        <v>13</v>
      </c>
      <c r="G186" s="54"/>
      <c r="H186" s="70">
        <v>2</v>
      </c>
      <c r="I186" s="55">
        <f>I18*1.3</f>
        <v>130</v>
      </c>
      <c r="J186" s="54">
        <v>400</v>
      </c>
      <c r="K186" s="70">
        <f t="shared" si="23"/>
        <v>39</v>
      </c>
      <c r="L186" s="70">
        <f t="shared" si="27"/>
        <v>10.4</v>
      </c>
      <c r="M186" s="70">
        <f t="shared" si="24"/>
        <v>10.4</v>
      </c>
      <c r="N186" s="70">
        <f t="shared" si="25"/>
        <v>6.5</v>
      </c>
      <c r="O186" s="54">
        <v>3</v>
      </c>
      <c r="P186" s="70">
        <v>3</v>
      </c>
      <c r="Q186" s="123">
        <f t="shared" si="26"/>
        <v>130</v>
      </c>
      <c r="R186" s="22"/>
    </row>
    <row r="187" spans="1:18" ht="12.75">
      <c r="A187" s="109"/>
      <c r="B187" s="5" t="s">
        <v>6</v>
      </c>
      <c r="C187" s="8">
        <v>38073</v>
      </c>
      <c r="D187" s="71"/>
      <c r="E187" s="71"/>
      <c r="F187" s="71"/>
      <c r="G187" s="10"/>
      <c r="H187" s="69"/>
      <c r="I187" s="22"/>
      <c r="J187" s="12"/>
      <c r="K187" s="69">
        <f t="shared" si="23"/>
        <v>39</v>
      </c>
      <c r="L187" s="69">
        <f t="shared" si="27"/>
        <v>10.4</v>
      </c>
      <c r="M187" s="69">
        <f t="shared" si="24"/>
        <v>10.4</v>
      </c>
      <c r="N187" s="69">
        <f t="shared" si="25"/>
        <v>6.5</v>
      </c>
      <c r="O187" s="12">
        <v>3</v>
      </c>
      <c r="P187" s="71">
        <v>3</v>
      </c>
      <c r="Q187" s="122">
        <f t="shared" si="26"/>
        <v>130</v>
      </c>
      <c r="R187" s="22"/>
    </row>
    <row r="188" spans="1:18" ht="12.75">
      <c r="A188" s="109"/>
      <c r="B188" s="5" t="s">
        <v>17</v>
      </c>
      <c r="C188" s="8">
        <v>38074</v>
      </c>
      <c r="D188" s="71"/>
      <c r="E188" s="71"/>
      <c r="F188" s="71"/>
      <c r="G188" s="10"/>
      <c r="H188" s="69"/>
      <c r="I188" s="22"/>
      <c r="J188" s="12"/>
      <c r="K188" s="69">
        <f t="shared" si="23"/>
        <v>39</v>
      </c>
      <c r="L188" s="69">
        <f t="shared" si="27"/>
        <v>10.4</v>
      </c>
      <c r="M188" s="69">
        <f t="shared" si="24"/>
        <v>10.4</v>
      </c>
      <c r="N188" s="69">
        <f t="shared" si="25"/>
        <v>6.5</v>
      </c>
      <c r="O188" s="12">
        <v>3</v>
      </c>
      <c r="P188" s="71">
        <v>3</v>
      </c>
      <c r="Q188" s="122">
        <f t="shared" si="26"/>
        <v>130</v>
      </c>
      <c r="R188" s="22"/>
    </row>
    <row r="189" spans="1:18" ht="12.75">
      <c r="A189" s="109"/>
      <c r="B189" s="5" t="s">
        <v>18</v>
      </c>
      <c r="C189" s="8">
        <v>38075</v>
      </c>
      <c r="D189" s="71"/>
      <c r="E189" s="71"/>
      <c r="F189" s="71"/>
      <c r="G189" s="10"/>
      <c r="H189" s="69"/>
      <c r="I189" s="22"/>
      <c r="J189" s="12"/>
      <c r="K189" s="69">
        <f t="shared" si="23"/>
        <v>39</v>
      </c>
      <c r="L189" s="69">
        <f t="shared" si="27"/>
        <v>10.4</v>
      </c>
      <c r="M189" s="69">
        <f t="shared" si="24"/>
        <v>10.4</v>
      </c>
      <c r="N189" s="69">
        <f t="shared" si="25"/>
        <v>6.5</v>
      </c>
      <c r="O189" s="12">
        <v>3</v>
      </c>
      <c r="P189" s="71">
        <v>3</v>
      </c>
      <c r="Q189" s="122">
        <f t="shared" si="26"/>
        <v>130</v>
      </c>
      <c r="R189" s="22"/>
    </row>
    <row r="190" spans="1:18" ht="12.75">
      <c r="A190" s="109"/>
      <c r="B190" s="5" t="s">
        <v>19</v>
      </c>
      <c r="C190" s="8">
        <v>38076</v>
      </c>
      <c r="D190" s="71"/>
      <c r="E190" s="71"/>
      <c r="F190" s="71"/>
      <c r="G190" s="10"/>
      <c r="H190" s="69"/>
      <c r="I190" s="22"/>
      <c r="J190" s="12"/>
      <c r="K190" s="69">
        <f t="shared" si="23"/>
        <v>39</v>
      </c>
      <c r="L190" s="69">
        <f t="shared" si="27"/>
        <v>10.4</v>
      </c>
      <c r="M190" s="69">
        <f t="shared" si="24"/>
        <v>10.4</v>
      </c>
      <c r="N190" s="69">
        <f t="shared" si="25"/>
        <v>6.5</v>
      </c>
      <c r="O190" s="12">
        <v>3</v>
      </c>
      <c r="P190" s="71">
        <v>3</v>
      </c>
      <c r="Q190" s="122">
        <f t="shared" si="26"/>
        <v>130</v>
      </c>
      <c r="R190" s="22"/>
    </row>
    <row r="191" spans="1:18" ht="12.75">
      <c r="A191" s="109"/>
      <c r="B191" s="5" t="s">
        <v>20</v>
      </c>
      <c r="C191" s="8">
        <v>38077</v>
      </c>
      <c r="D191" s="71"/>
      <c r="E191" s="71"/>
      <c r="F191" s="71"/>
      <c r="G191" s="10"/>
      <c r="H191" s="69"/>
      <c r="I191" s="22"/>
      <c r="J191" s="12"/>
      <c r="K191" s="69">
        <f t="shared" si="23"/>
        <v>39</v>
      </c>
      <c r="L191" s="69">
        <f t="shared" si="27"/>
        <v>10.4</v>
      </c>
      <c r="M191" s="69">
        <f t="shared" si="24"/>
        <v>10.4</v>
      </c>
      <c r="N191" s="69">
        <f t="shared" si="25"/>
        <v>6.5</v>
      </c>
      <c r="O191" s="12">
        <v>3</v>
      </c>
      <c r="P191" s="71">
        <v>3</v>
      </c>
      <c r="Q191" s="122">
        <f t="shared" si="26"/>
        <v>130</v>
      </c>
      <c r="R191" s="22"/>
    </row>
    <row r="192" spans="1:18" ht="12.75">
      <c r="A192" s="109"/>
      <c r="B192" s="5" t="s">
        <v>21</v>
      </c>
      <c r="C192" s="8">
        <v>38078</v>
      </c>
      <c r="D192" s="71"/>
      <c r="E192" s="71"/>
      <c r="F192" s="71"/>
      <c r="G192" s="10"/>
      <c r="H192" s="69"/>
      <c r="I192" s="22"/>
      <c r="J192" s="12"/>
      <c r="K192" s="69">
        <f t="shared" si="23"/>
        <v>39</v>
      </c>
      <c r="L192" s="69">
        <f t="shared" si="27"/>
        <v>10.4</v>
      </c>
      <c r="M192" s="69">
        <f t="shared" si="24"/>
        <v>10.4</v>
      </c>
      <c r="N192" s="69">
        <f t="shared" si="25"/>
        <v>6.5</v>
      </c>
      <c r="O192" s="12">
        <v>3</v>
      </c>
      <c r="P192" s="71">
        <v>3</v>
      </c>
      <c r="Q192" s="122">
        <f t="shared" si="26"/>
        <v>130</v>
      </c>
      <c r="R192" s="22"/>
    </row>
    <row r="193" spans="1:18" ht="12.75">
      <c r="A193" s="109"/>
      <c r="B193" s="53" t="s">
        <v>16</v>
      </c>
      <c r="C193" s="6">
        <v>38079</v>
      </c>
      <c r="D193" s="70">
        <f>($D$4*I193)/100</f>
        <v>19.5</v>
      </c>
      <c r="E193" s="70">
        <f>($E$4*I193)/100</f>
        <v>19.5</v>
      </c>
      <c r="F193" s="70">
        <f>($F$4*I193)/100</f>
        <v>13</v>
      </c>
      <c r="G193" s="54"/>
      <c r="H193" s="70">
        <v>2</v>
      </c>
      <c r="I193" s="55">
        <f>I25*1.3</f>
        <v>130</v>
      </c>
      <c r="J193" s="54">
        <v>400</v>
      </c>
      <c r="K193" s="70">
        <f t="shared" si="23"/>
        <v>39</v>
      </c>
      <c r="L193" s="70">
        <f t="shared" si="27"/>
        <v>10.4</v>
      </c>
      <c r="M193" s="70">
        <f t="shared" si="24"/>
        <v>10.4</v>
      </c>
      <c r="N193" s="70">
        <f t="shared" si="25"/>
        <v>6.5</v>
      </c>
      <c r="O193" s="54">
        <v>3</v>
      </c>
      <c r="P193" s="70">
        <v>3</v>
      </c>
      <c r="Q193" s="123">
        <f t="shared" si="26"/>
        <v>130</v>
      </c>
      <c r="R193" s="22"/>
    </row>
    <row r="194" spans="1:18" ht="12.75">
      <c r="A194" s="109"/>
      <c r="B194" s="5" t="s">
        <v>6</v>
      </c>
      <c r="C194" s="8">
        <v>38080</v>
      </c>
      <c r="D194" s="71"/>
      <c r="E194" s="71"/>
      <c r="F194" s="71"/>
      <c r="G194" s="10"/>
      <c r="H194" s="69"/>
      <c r="I194" s="22"/>
      <c r="J194" s="12"/>
      <c r="K194" s="69">
        <f t="shared" si="23"/>
        <v>39</v>
      </c>
      <c r="L194" s="69">
        <f t="shared" si="27"/>
        <v>10.4</v>
      </c>
      <c r="M194" s="69">
        <f t="shared" si="24"/>
        <v>10.4</v>
      </c>
      <c r="N194" s="69">
        <f t="shared" si="25"/>
        <v>6.5</v>
      </c>
      <c r="O194" s="12">
        <v>3</v>
      </c>
      <c r="P194" s="71">
        <v>3</v>
      </c>
      <c r="Q194" s="122">
        <f t="shared" si="26"/>
        <v>130</v>
      </c>
      <c r="R194" s="22"/>
    </row>
    <row r="195" spans="1:18" ht="12.75">
      <c r="A195" s="109"/>
      <c r="B195" s="5" t="s">
        <v>17</v>
      </c>
      <c r="C195" s="8">
        <v>38081</v>
      </c>
      <c r="D195" s="71"/>
      <c r="E195" s="71"/>
      <c r="F195" s="71"/>
      <c r="G195" s="10"/>
      <c r="H195" s="69"/>
      <c r="I195" s="22"/>
      <c r="J195" s="12"/>
      <c r="K195" s="69">
        <f t="shared" si="23"/>
        <v>39</v>
      </c>
      <c r="L195" s="69">
        <f t="shared" si="27"/>
        <v>10.4</v>
      </c>
      <c r="M195" s="69">
        <f t="shared" si="24"/>
        <v>10.4</v>
      </c>
      <c r="N195" s="69">
        <f t="shared" si="25"/>
        <v>6.5</v>
      </c>
      <c r="O195" s="12">
        <v>3</v>
      </c>
      <c r="P195" s="71">
        <v>3</v>
      </c>
      <c r="Q195" s="122">
        <f t="shared" si="26"/>
        <v>130</v>
      </c>
      <c r="R195" s="22"/>
    </row>
    <row r="196" spans="1:18" ht="12.75">
      <c r="A196" s="109"/>
      <c r="B196" s="5" t="s">
        <v>18</v>
      </c>
      <c r="C196" s="8">
        <v>38082</v>
      </c>
      <c r="D196" s="71"/>
      <c r="E196" s="71"/>
      <c r="F196" s="71"/>
      <c r="G196" s="12"/>
      <c r="H196" s="69"/>
      <c r="I196" s="23"/>
      <c r="J196" s="12"/>
      <c r="K196" s="69">
        <f t="shared" si="23"/>
        <v>39</v>
      </c>
      <c r="L196" s="69">
        <f t="shared" si="27"/>
        <v>10.4</v>
      </c>
      <c r="M196" s="69">
        <f t="shared" si="24"/>
        <v>10.4</v>
      </c>
      <c r="N196" s="69">
        <f t="shared" si="25"/>
        <v>6.5</v>
      </c>
      <c r="O196" s="12">
        <v>3</v>
      </c>
      <c r="P196" s="71">
        <v>3</v>
      </c>
      <c r="Q196" s="122">
        <f t="shared" si="26"/>
        <v>130</v>
      </c>
      <c r="R196" s="22"/>
    </row>
    <row r="197" spans="1:18" ht="12.75">
      <c r="A197" s="109"/>
      <c r="B197" s="5" t="s">
        <v>19</v>
      </c>
      <c r="C197" s="8">
        <v>38083</v>
      </c>
      <c r="D197" s="71"/>
      <c r="E197" s="71"/>
      <c r="F197" s="71"/>
      <c r="G197" s="12"/>
      <c r="H197" s="69"/>
      <c r="I197" s="23"/>
      <c r="J197" s="12"/>
      <c r="K197" s="69">
        <f t="shared" si="23"/>
        <v>39</v>
      </c>
      <c r="L197" s="69">
        <f t="shared" si="27"/>
        <v>10.4</v>
      </c>
      <c r="M197" s="69">
        <f t="shared" si="24"/>
        <v>10.4</v>
      </c>
      <c r="N197" s="69">
        <f t="shared" si="25"/>
        <v>6.5</v>
      </c>
      <c r="O197" s="12">
        <v>3</v>
      </c>
      <c r="P197" s="71">
        <v>3</v>
      </c>
      <c r="Q197" s="122">
        <f t="shared" si="26"/>
        <v>130</v>
      </c>
      <c r="R197" s="22"/>
    </row>
    <row r="198" spans="1:18" ht="12.75">
      <c r="A198" s="109"/>
      <c r="B198" s="5" t="s">
        <v>20</v>
      </c>
      <c r="C198" s="8">
        <v>38084</v>
      </c>
      <c r="D198" s="71"/>
      <c r="E198" s="71"/>
      <c r="F198" s="71"/>
      <c r="G198" s="12"/>
      <c r="H198" s="69"/>
      <c r="I198" s="23"/>
      <c r="J198" s="12"/>
      <c r="K198" s="69">
        <f t="shared" si="23"/>
        <v>39</v>
      </c>
      <c r="L198" s="69">
        <f t="shared" si="27"/>
        <v>10.4</v>
      </c>
      <c r="M198" s="69">
        <f t="shared" si="24"/>
        <v>10.4</v>
      </c>
      <c r="N198" s="69">
        <f t="shared" si="25"/>
        <v>6.5</v>
      </c>
      <c r="O198" s="12">
        <v>3</v>
      </c>
      <c r="P198" s="71">
        <v>3</v>
      </c>
      <c r="Q198" s="122">
        <f t="shared" si="26"/>
        <v>130</v>
      </c>
      <c r="R198" s="22"/>
    </row>
    <row r="199" spans="1:18" ht="12.75">
      <c r="A199" s="109"/>
      <c r="B199" s="5" t="s">
        <v>21</v>
      </c>
      <c r="C199" s="8">
        <v>38085</v>
      </c>
      <c r="D199" s="71"/>
      <c r="E199" s="71"/>
      <c r="F199" s="71"/>
      <c r="G199" s="12"/>
      <c r="H199" s="69"/>
      <c r="I199" s="23"/>
      <c r="J199" s="12"/>
      <c r="K199" s="69">
        <f t="shared" si="23"/>
        <v>39</v>
      </c>
      <c r="L199" s="69">
        <f t="shared" si="27"/>
        <v>10.4</v>
      </c>
      <c r="M199" s="69">
        <f t="shared" si="24"/>
        <v>10.4</v>
      </c>
      <c r="N199" s="69">
        <f t="shared" si="25"/>
        <v>6.5</v>
      </c>
      <c r="O199" s="12">
        <v>3</v>
      </c>
      <c r="P199" s="71">
        <v>3</v>
      </c>
      <c r="Q199" s="122">
        <f t="shared" si="26"/>
        <v>130</v>
      </c>
      <c r="R199" s="22"/>
    </row>
    <row r="200" spans="1:18" ht="12.75">
      <c r="A200" s="109"/>
      <c r="B200" s="9" t="s">
        <v>16</v>
      </c>
      <c r="C200" s="7">
        <v>38086</v>
      </c>
      <c r="D200" s="68">
        <f>($D$4*I200)/100</f>
        <v>20.25</v>
      </c>
      <c r="E200" s="68">
        <f>($E$4*I200)/100</f>
        <v>20.25</v>
      </c>
      <c r="F200" s="68">
        <f>($F$4*I200)/100</f>
        <v>13.5</v>
      </c>
      <c r="G200" s="11"/>
      <c r="H200" s="68">
        <v>2</v>
      </c>
      <c r="I200" s="15">
        <f>I4*1.35</f>
        <v>135</v>
      </c>
      <c r="J200" s="11">
        <v>400</v>
      </c>
      <c r="K200" s="68">
        <f t="shared" si="23"/>
        <v>40.5</v>
      </c>
      <c r="L200" s="68">
        <f>($L$4*Q200)/100</f>
        <v>10.8</v>
      </c>
      <c r="M200" s="68">
        <f t="shared" si="24"/>
        <v>10.8</v>
      </c>
      <c r="N200" s="68">
        <f t="shared" si="25"/>
        <v>6.75</v>
      </c>
      <c r="O200" s="83">
        <v>3</v>
      </c>
      <c r="P200" s="68">
        <v>3</v>
      </c>
      <c r="Q200" s="119">
        <f aca="true" t="shared" si="28" ref="Q200:Q227">Q4*1.35</f>
        <v>135</v>
      </c>
      <c r="R200" s="131"/>
    </row>
    <row r="201" spans="1:18" ht="12.75">
      <c r="A201" s="109"/>
      <c r="B201" s="5" t="s">
        <v>6</v>
      </c>
      <c r="C201" s="8">
        <v>38087</v>
      </c>
      <c r="D201" s="71"/>
      <c r="E201" s="71"/>
      <c r="F201" s="71"/>
      <c r="G201" s="10"/>
      <c r="H201" s="69"/>
      <c r="I201" s="23"/>
      <c r="J201" s="10"/>
      <c r="K201" s="69">
        <f t="shared" si="23"/>
        <v>40.5</v>
      </c>
      <c r="L201" s="69">
        <f aca="true" t="shared" si="29" ref="L201:L227">($L$5*Q201)/100</f>
        <v>10.8</v>
      </c>
      <c r="M201" s="69">
        <f t="shared" si="24"/>
        <v>10.8</v>
      </c>
      <c r="N201" s="69">
        <f t="shared" si="25"/>
        <v>6.75</v>
      </c>
      <c r="O201" s="10">
        <v>3</v>
      </c>
      <c r="P201" s="71">
        <v>3</v>
      </c>
      <c r="Q201" s="122">
        <f t="shared" si="28"/>
        <v>135</v>
      </c>
      <c r="R201" s="22"/>
    </row>
    <row r="202" spans="1:18" ht="12.75">
      <c r="A202" s="109"/>
      <c r="B202" s="5" t="s">
        <v>17</v>
      </c>
      <c r="C202" s="8">
        <v>38088</v>
      </c>
      <c r="D202" s="71"/>
      <c r="E202" s="71"/>
      <c r="F202" s="71"/>
      <c r="G202" s="10"/>
      <c r="H202" s="69"/>
      <c r="I202" s="23"/>
      <c r="J202" s="10"/>
      <c r="K202" s="69">
        <f t="shared" si="23"/>
        <v>40.5</v>
      </c>
      <c r="L202" s="69">
        <f t="shared" si="29"/>
        <v>10.8</v>
      </c>
      <c r="M202" s="69">
        <f t="shared" si="24"/>
        <v>10.8</v>
      </c>
      <c r="N202" s="69">
        <f t="shared" si="25"/>
        <v>6.75</v>
      </c>
      <c r="O202" s="10">
        <v>3</v>
      </c>
      <c r="P202" s="71">
        <v>3</v>
      </c>
      <c r="Q202" s="122">
        <f t="shared" si="28"/>
        <v>135</v>
      </c>
      <c r="R202" s="22"/>
    </row>
    <row r="203" spans="1:18" ht="12.75">
      <c r="A203" s="109"/>
      <c r="B203" s="5" t="s">
        <v>18</v>
      </c>
      <c r="C203" s="8">
        <v>38089</v>
      </c>
      <c r="D203" s="71"/>
      <c r="E203" s="71"/>
      <c r="F203" s="71"/>
      <c r="G203" s="10"/>
      <c r="H203" s="69"/>
      <c r="I203" s="23"/>
      <c r="J203" s="10"/>
      <c r="K203" s="69">
        <f t="shared" si="23"/>
        <v>40.5</v>
      </c>
      <c r="L203" s="69">
        <f t="shared" si="29"/>
        <v>10.8</v>
      </c>
      <c r="M203" s="69">
        <f t="shared" si="24"/>
        <v>10.8</v>
      </c>
      <c r="N203" s="69">
        <f t="shared" si="25"/>
        <v>6.75</v>
      </c>
      <c r="O203" s="10">
        <v>3</v>
      </c>
      <c r="P203" s="71">
        <v>3</v>
      </c>
      <c r="Q203" s="122">
        <f t="shared" si="28"/>
        <v>135</v>
      </c>
      <c r="R203" s="22"/>
    </row>
    <row r="204" spans="1:18" ht="12.75">
      <c r="A204" s="109"/>
      <c r="B204" s="5" t="s">
        <v>19</v>
      </c>
      <c r="C204" s="8">
        <v>38090</v>
      </c>
      <c r="D204" s="71"/>
      <c r="E204" s="71"/>
      <c r="F204" s="71"/>
      <c r="G204" s="10"/>
      <c r="H204" s="69"/>
      <c r="I204" s="23"/>
      <c r="J204" s="10"/>
      <c r="K204" s="69">
        <f t="shared" si="23"/>
        <v>40.5</v>
      </c>
      <c r="L204" s="69">
        <f t="shared" si="29"/>
        <v>10.8</v>
      </c>
      <c r="M204" s="69">
        <f t="shared" si="24"/>
        <v>10.8</v>
      </c>
      <c r="N204" s="69">
        <f t="shared" si="25"/>
        <v>6.75</v>
      </c>
      <c r="O204" s="10">
        <v>3</v>
      </c>
      <c r="P204" s="71">
        <v>3</v>
      </c>
      <c r="Q204" s="122">
        <f t="shared" si="28"/>
        <v>135</v>
      </c>
      <c r="R204" s="22"/>
    </row>
    <row r="205" spans="1:18" ht="12.75">
      <c r="A205" s="109"/>
      <c r="B205" s="5" t="s">
        <v>20</v>
      </c>
      <c r="C205" s="8">
        <v>38091</v>
      </c>
      <c r="D205" s="71"/>
      <c r="E205" s="71"/>
      <c r="F205" s="71"/>
      <c r="G205" s="10"/>
      <c r="H205" s="69"/>
      <c r="I205" s="22"/>
      <c r="J205" s="10"/>
      <c r="K205" s="69">
        <f t="shared" si="23"/>
        <v>40.5</v>
      </c>
      <c r="L205" s="69">
        <f t="shared" si="29"/>
        <v>10.8</v>
      </c>
      <c r="M205" s="69">
        <f t="shared" si="24"/>
        <v>10.8</v>
      </c>
      <c r="N205" s="69">
        <f t="shared" si="25"/>
        <v>6.75</v>
      </c>
      <c r="O205" s="10">
        <v>3</v>
      </c>
      <c r="P205" s="71">
        <v>3</v>
      </c>
      <c r="Q205" s="122">
        <f t="shared" si="28"/>
        <v>135</v>
      </c>
      <c r="R205" s="22"/>
    </row>
    <row r="206" spans="1:18" ht="12.75">
      <c r="A206" s="109"/>
      <c r="B206" s="5" t="s">
        <v>21</v>
      </c>
      <c r="C206" s="8">
        <v>38092</v>
      </c>
      <c r="D206" s="71"/>
      <c r="E206" s="71"/>
      <c r="F206" s="71"/>
      <c r="G206" s="10"/>
      <c r="H206" s="69"/>
      <c r="I206" s="22"/>
      <c r="J206" s="10"/>
      <c r="K206" s="69">
        <f t="shared" si="23"/>
        <v>40.5</v>
      </c>
      <c r="L206" s="69">
        <f t="shared" si="29"/>
        <v>10.8</v>
      </c>
      <c r="M206" s="69">
        <f t="shared" si="24"/>
        <v>10.8</v>
      </c>
      <c r="N206" s="69">
        <f t="shared" si="25"/>
        <v>6.75</v>
      </c>
      <c r="O206" s="10">
        <v>3</v>
      </c>
      <c r="P206" s="71">
        <v>3</v>
      </c>
      <c r="Q206" s="122">
        <f t="shared" si="28"/>
        <v>135</v>
      </c>
      <c r="R206" s="22"/>
    </row>
    <row r="207" spans="1:18" ht="12.75">
      <c r="A207" s="109"/>
      <c r="B207" s="53" t="s">
        <v>16</v>
      </c>
      <c r="C207" s="6">
        <v>38093</v>
      </c>
      <c r="D207" s="70">
        <f>($D$4*I207)/100</f>
        <v>20.25</v>
      </c>
      <c r="E207" s="70">
        <f>($E$4*I207)/100</f>
        <v>20.25</v>
      </c>
      <c r="F207" s="70">
        <f>($F$4*I207)/100</f>
        <v>13.5</v>
      </c>
      <c r="G207" s="54"/>
      <c r="H207" s="70">
        <v>2</v>
      </c>
      <c r="I207" s="55">
        <f>I11*1.35</f>
        <v>135</v>
      </c>
      <c r="J207" s="54">
        <v>400</v>
      </c>
      <c r="K207" s="70">
        <f t="shared" si="23"/>
        <v>40.5</v>
      </c>
      <c r="L207" s="70">
        <f t="shared" si="29"/>
        <v>10.8</v>
      </c>
      <c r="M207" s="70">
        <f t="shared" si="24"/>
        <v>10.8</v>
      </c>
      <c r="N207" s="70">
        <f t="shared" si="25"/>
        <v>6.75</v>
      </c>
      <c r="O207" s="54">
        <v>3</v>
      </c>
      <c r="P207" s="70">
        <v>3</v>
      </c>
      <c r="Q207" s="123">
        <f t="shared" si="28"/>
        <v>135</v>
      </c>
      <c r="R207" s="22"/>
    </row>
    <row r="208" spans="1:18" ht="12.75">
      <c r="A208" s="109"/>
      <c r="B208" s="5" t="s">
        <v>6</v>
      </c>
      <c r="C208" s="8">
        <v>38094</v>
      </c>
      <c r="D208" s="71"/>
      <c r="E208" s="71"/>
      <c r="F208" s="71"/>
      <c r="G208" s="10"/>
      <c r="H208" s="69"/>
      <c r="I208" s="22"/>
      <c r="J208" s="12"/>
      <c r="K208" s="69">
        <f t="shared" si="23"/>
        <v>40.5</v>
      </c>
      <c r="L208" s="69">
        <f t="shared" si="29"/>
        <v>10.8</v>
      </c>
      <c r="M208" s="69">
        <f t="shared" si="24"/>
        <v>10.8</v>
      </c>
      <c r="N208" s="69">
        <f t="shared" si="25"/>
        <v>6.75</v>
      </c>
      <c r="O208" s="12">
        <v>3</v>
      </c>
      <c r="P208" s="71">
        <v>3</v>
      </c>
      <c r="Q208" s="122">
        <f t="shared" si="28"/>
        <v>135</v>
      </c>
      <c r="R208" s="22"/>
    </row>
    <row r="209" spans="1:18" ht="12.75">
      <c r="A209" s="109"/>
      <c r="B209" s="5" t="s">
        <v>17</v>
      </c>
      <c r="C209" s="8">
        <v>38095</v>
      </c>
      <c r="D209" s="71"/>
      <c r="E209" s="71"/>
      <c r="F209" s="71"/>
      <c r="G209" s="10"/>
      <c r="H209" s="69"/>
      <c r="I209" s="22"/>
      <c r="J209" s="12"/>
      <c r="K209" s="69">
        <f t="shared" si="23"/>
        <v>40.5</v>
      </c>
      <c r="L209" s="69">
        <f t="shared" si="29"/>
        <v>10.8</v>
      </c>
      <c r="M209" s="69">
        <f t="shared" si="24"/>
        <v>10.8</v>
      </c>
      <c r="N209" s="69">
        <f t="shared" si="25"/>
        <v>6.75</v>
      </c>
      <c r="O209" s="12">
        <v>3</v>
      </c>
      <c r="P209" s="71">
        <v>3</v>
      </c>
      <c r="Q209" s="122">
        <f t="shared" si="28"/>
        <v>135</v>
      </c>
      <c r="R209" s="22"/>
    </row>
    <row r="210" spans="1:18" ht="12.75">
      <c r="A210" s="109"/>
      <c r="B210" s="5" t="s">
        <v>18</v>
      </c>
      <c r="C210" s="8">
        <v>38096</v>
      </c>
      <c r="D210" s="71"/>
      <c r="E210" s="71"/>
      <c r="F210" s="71"/>
      <c r="G210" s="10"/>
      <c r="H210" s="69"/>
      <c r="I210" s="22"/>
      <c r="J210" s="12"/>
      <c r="K210" s="69">
        <f t="shared" si="23"/>
        <v>40.5</v>
      </c>
      <c r="L210" s="69">
        <f t="shared" si="29"/>
        <v>10.8</v>
      </c>
      <c r="M210" s="69">
        <f t="shared" si="24"/>
        <v>10.8</v>
      </c>
      <c r="N210" s="69">
        <f t="shared" si="25"/>
        <v>6.75</v>
      </c>
      <c r="O210" s="12">
        <v>3</v>
      </c>
      <c r="P210" s="71">
        <v>3</v>
      </c>
      <c r="Q210" s="122">
        <f t="shared" si="28"/>
        <v>135</v>
      </c>
      <c r="R210" s="22"/>
    </row>
    <row r="211" spans="1:18" ht="12.75">
      <c r="A211" s="109"/>
      <c r="B211" s="5" t="s">
        <v>19</v>
      </c>
      <c r="C211" s="8">
        <v>38097</v>
      </c>
      <c r="D211" s="71"/>
      <c r="E211" s="71"/>
      <c r="F211" s="71"/>
      <c r="G211" s="10"/>
      <c r="H211" s="69"/>
      <c r="I211" s="22"/>
      <c r="J211" s="12"/>
      <c r="K211" s="69">
        <f t="shared" si="23"/>
        <v>40.5</v>
      </c>
      <c r="L211" s="69">
        <f t="shared" si="29"/>
        <v>10.8</v>
      </c>
      <c r="M211" s="69">
        <f t="shared" si="24"/>
        <v>10.8</v>
      </c>
      <c r="N211" s="69">
        <f t="shared" si="25"/>
        <v>6.75</v>
      </c>
      <c r="O211" s="12">
        <v>3</v>
      </c>
      <c r="P211" s="71">
        <v>3</v>
      </c>
      <c r="Q211" s="122">
        <f t="shared" si="28"/>
        <v>135</v>
      </c>
      <c r="R211" s="22"/>
    </row>
    <row r="212" spans="1:18" ht="12.75">
      <c r="A212" s="109"/>
      <c r="B212" s="5" t="s">
        <v>20</v>
      </c>
      <c r="C212" s="8">
        <v>38098</v>
      </c>
      <c r="D212" s="71"/>
      <c r="E212" s="71"/>
      <c r="F212" s="71"/>
      <c r="G212" s="10"/>
      <c r="H212" s="69"/>
      <c r="I212" s="22"/>
      <c r="J212" s="12"/>
      <c r="K212" s="69">
        <f t="shared" si="23"/>
        <v>40.5</v>
      </c>
      <c r="L212" s="69">
        <f t="shared" si="29"/>
        <v>10.8</v>
      </c>
      <c r="M212" s="69">
        <f t="shared" si="24"/>
        <v>10.8</v>
      </c>
      <c r="N212" s="69">
        <f t="shared" si="25"/>
        <v>6.75</v>
      </c>
      <c r="O212" s="12">
        <v>3</v>
      </c>
      <c r="P212" s="71">
        <v>3</v>
      </c>
      <c r="Q212" s="122">
        <f t="shared" si="28"/>
        <v>135</v>
      </c>
      <c r="R212" s="22"/>
    </row>
    <row r="213" spans="1:18" ht="12.75">
      <c r="A213" s="109"/>
      <c r="B213" s="5" t="s">
        <v>21</v>
      </c>
      <c r="C213" s="8">
        <v>38099</v>
      </c>
      <c r="D213" s="71"/>
      <c r="E213" s="71"/>
      <c r="F213" s="71"/>
      <c r="G213" s="10"/>
      <c r="H213" s="69"/>
      <c r="I213" s="22"/>
      <c r="J213" s="12"/>
      <c r="K213" s="69">
        <f t="shared" si="23"/>
        <v>40.5</v>
      </c>
      <c r="L213" s="69">
        <f t="shared" si="29"/>
        <v>10.8</v>
      </c>
      <c r="M213" s="69">
        <f t="shared" si="24"/>
        <v>10.8</v>
      </c>
      <c r="N213" s="69">
        <f t="shared" si="25"/>
        <v>6.75</v>
      </c>
      <c r="O213" s="12">
        <v>3</v>
      </c>
      <c r="P213" s="71">
        <v>3</v>
      </c>
      <c r="Q213" s="122">
        <f t="shared" si="28"/>
        <v>135</v>
      </c>
      <c r="R213" s="22"/>
    </row>
    <row r="214" spans="1:18" ht="12.75">
      <c r="A214" s="109"/>
      <c r="B214" s="53" t="s">
        <v>16</v>
      </c>
      <c r="C214" s="6">
        <v>38100</v>
      </c>
      <c r="D214" s="70">
        <f>($D$4*I214)/100</f>
        <v>20.25</v>
      </c>
      <c r="E214" s="70">
        <f>($E$4*I214)/100</f>
        <v>20.25</v>
      </c>
      <c r="F214" s="70">
        <f>($F$4*I214)/100</f>
        <v>13.5</v>
      </c>
      <c r="G214" s="54"/>
      <c r="H214" s="70">
        <v>2</v>
      </c>
      <c r="I214" s="55">
        <f>I18*1.35</f>
        <v>135</v>
      </c>
      <c r="J214" s="54">
        <v>400</v>
      </c>
      <c r="K214" s="70">
        <f t="shared" si="23"/>
        <v>40.5</v>
      </c>
      <c r="L214" s="70">
        <f t="shared" si="29"/>
        <v>10.8</v>
      </c>
      <c r="M214" s="70">
        <f t="shared" si="24"/>
        <v>10.8</v>
      </c>
      <c r="N214" s="70">
        <f t="shared" si="25"/>
        <v>6.75</v>
      </c>
      <c r="O214" s="54">
        <v>3</v>
      </c>
      <c r="P214" s="70">
        <v>3</v>
      </c>
      <c r="Q214" s="123">
        <f t="shared" si="28"/>
        <v>135</v>
      </c>
      <c r="R214" s="22"/>
    </row>
    <row r="215" spans="1:18" ht="12.75">
      <c r="A215" s="109"/>
      <c r="B215" s="5" t="s">
        <v>6</v>
      </c>
      <c r="C215" s="8">
        <v>38101</v>
      </c>
      <c r="D215" s="71"/>
      <c r="E215" s="71"/>
      <c r="F215" s="71"/>
      <c r="G215" s="10"/>
      <c r="H215" s="69"/>
      <c r="I215" s="22"/>
      <c r="J215" s="12"/>
      <c r="K215" s="69">
        <f t="shared" si="23"/>
        <v>40.5</v>
      </c>
      <c r="L215" s="69">
        <f t="shared" si="29"/>
        <v>10.8</v>
      </c>
      <c r="M215" s="69">
        <f t="shared" si="24"/>
        <v>10.8</v>
      </c>
      <c r="N215" s="69">
        <f t="shared" si="25"/>
        <v>6.75</v>
      </c>
      <c r="O215" s="12">
        <v>3</v>
      </c>
      <c r="P215" s="71">
        <v>3</v>
      </c>
      <c r="Q215" s="122">
        <f t="shared" si="28"/>
        <v>135</v>
      </c>
      <c r="R215" s="22"/>
    </row>
    <row r="216" spans="1:18" ht="12.75">
      <c r="A216" s="109"/>
      <c r="B216" s="5" t="s">
        <v>17</v>
      </c>
      <c r="C216" s="8">
        <v>38102</v>
      </c>
      <c r="D216" s="71"/>
      <c r="E216" s="71"/>
      <c r="F216" s="71"/>
      <c r="G216" s="10"/>
      <c r="H216" s="69"/>
      <c r="I216" s="22"/>
      <c r="J216" s="12"/>
      <c r="K216" s="69">
        <f t="shared" si="23"/>
        <v>40.5</v>
      </c>
      <c r="L216" s="69">
        <f t="shared" si="29"/>
        <v>10.8</v>
      </c>
      <c r="M216" s="69">
        <f t="shared" si="24"/>
        <v>10.8</v>
      </c>
      <c r="N216" s="69">
        <f t="shared" si="25"/>
        <v>6.75</v>
      </c>
      <c r="O216" s="12">
        <v>3</v>
      </c>
      <c r="P216" s="71">
        <v>3</v>
      </c>
      <c r="Q216" s="122">
        <f t="shared" si="28"/>
        <v>135</v>
      </c>
      <c r="R216" s="22"/>
    </row>
    <row r="217" spans="1:18" ht="12.75">
      <c r="A217" s="109"/>
      <c r="B217" s="5" t="s">
        <v>18</v>
      </c>
      <c r="C217" s="8">
        <v>38103</v>
      </c>
      <c r="D217" s="71"/>
      <c r="E217" s="71"/>
      <c r="F217" s="71"/>
      <c r="G217" s="10"/>
      <c r="H217" s="69"/>
      <c r="I217" s="22"/>
      <c r="J217" s="12"/>
      <c r="K217" s="69">
        <f t="shared" si="23"/>
        <v>40.5</v>
      </c>
      <c r="L217" s="69">
        <f t="shared" si="29"/>
        <v>10.8</v>
      </c>
      <c r="M217" s="69">
        <f t="shared" si="24"/>
        <v>10.8</v>
      </c>
      <c r="N217" s="69">
        <f t="shared" si="25"/>
        <v>6.75</v>
      </c>
      <c r="O217" s="12">
        <v>3</v>
      </c>
      <c r="P217" s="71">
        <v>3</v>
      </c>
      <c r="Q217" s="122">
        <f t="shared" si="28"/>
        <v>135</v>
      </c>
      <c r="R217" s="22"/>
    </row>
    <row r="218" spans="1:18" ht="12.75">
      <c r="A218" s="109"/>
      <c r="B218" s="5" t="s">
        <v>19</v>
      </c>
      <c r="C218" s="8">
        <v>38104</v>
      </c>
      <c r="D218" s="71"/>
      <c r="E218" s="71"/>
      <c r="F218" s="71"/>
      <c r="G218" s="10"/>
      <c r="H218" s="69"/>
      <c r="I218" s="22"/>
      <c r="J218" s="12"/>
      <c r="K218" s="69">
        <f t="shared" si="23"/>
        <v>40.5</v>
      </c>
      <c r="L218" s="69">
        <f t="shared" si="29"/>
        <v>10.8</v>
      </c>
      <c r="M218" s="69">
        <f t="shared" si="24"/>
        <v>10.8</v>
      </c>
      <c r="N218" s="69">
        <f t="shared" si="25"/>
        <v>6.75</v>
      </c>
      <c r="O218" s="12">
        <v>3</v>
      </c>
      <c r="P218" s="71">
        <v>3</v>
      </c>
      <c r="Q218" s="122">
        <f t="shared" si="28"/>
        <v>135</v>
      </c>
      <c r="R218" s="22"/>
    </row>
    <row r="219" spans="1:18" ht="12.75">
      <c r="A219" s="109"/>
      <c r="B219" s="5" t="s">
        <v>20</v>
      </c>
      <c r="C219" s="8">
        <v>38105</v>
      </c>
      <c r="D219" s="71"/>
      <c r="E219" s="71"/>
      <c r="F219" s="71"/>
      <c r="G219" s="10"/>
      <c r="H219" s="69"/>
      <c r="I219" s="22"/>
      <c r="J219" s="12"/>
      <c r="K219" s="69">
        <f t="shared" si="23"/>
        <v>40.5</v>
      </c>
      <c r="L219" s="69">
        <f t="shared" si="29"/>
        <v>10.8</v>
      </c>
      <c r="M219" s="69">
        <f t="shared" si="24"/>
        <v>10.8</v>
      </c>
      <c r="N219" s="69">
        <f t="shared" si="25"/>
        <v>6.75</v>
      </c>
      <c r="O219" s="12">
        <v>3</v>
      </c>
      <c r="P219" s="71">
        <v>3</v>
      </c>
      <c r="Q219" s="122">
        <f t="shared" si="28"/>
        <v>135</v>
      </c>
      <c r="R219" s="22"/>
    </row>
    <row r="220" spans="1:18" ht="12.75">
      <c r="A220" s="109"/>
      <c r="B220" s="5" t="s">
        <v>21</v>
      </c>
      <c r="C220" s="8">
        <v>38106</v>
      </c>
      <c r="D220" s="71"/>
      <c r="E220" s="71"/>
      <c r="F220" s="71"/>
      <c r="G220" s="10"/>
      <c r="H220" s="69"/>
      <c r="I220" s="22"/>
      <c r="J220" s="12"/>
      <c r="K220" s="69">
        <f t="shared" si="23"/>
        <v>40.5</v>
      </c>
      <c r="L220" s="69">
        <f t="shared" si="29"/>
        <v>10.8</v>
      </c>
      <c r="M220" s="69">
        <f t="shared" si="24"/>
        <v>10.8</v>
      </c>
      <c r="N220" s="69">
        <f t="shared" si="25"/>
        <v>6.75</v>
      </c>
      <c r="O220" s="12">
        <v>3</v>
      </c>
      <c r="P220" s="71">
        <v>3</v>
      </c>
      <c r="Q220" s="122">
        <f t="shared" si="28"/>
        <v>135</v>
      </c>
      <c r="R220" s="22"/>
    </row>
    <row r="221" spans="1:18" ht="12.75">
      <c r="A221" s="109"/>
      <c r="B221" s="53" t="s">
        <v>16</v>
      </c>
      <c r="C221" s="6">
        <v>38107</v>
      </c>
      <c r="D221" s="70">
        <f>($D$4*I221)/100</f>
        <v>20.25</v>
      </c>
      <c r="E221" s="70">
        <f>($E$4*I221)/100</f>
        <v>20.25</v>
      </c>
      <c r="F221" s="70">
        <f>($F$4*I221)/100</f>
        <v>13.5</v>
      </c>
      <c r="G221" s="54"/>
      <c r="H221" s="70">
        <v>2</v>
      </c>
      <c r="I221" s="55">
        <f>I25*1.35</f>
        <v>135</v>
      </c>
      <c r="J221" s="54">
        <v>400</v>
      </c>
      <c r="K221" s="70">
        <f t="shared" si="23"/>
        <v>40.5</v>
      </c>
      <c r="L221" s="70">
        <f t="shared" si="29"/>
        <v>10.8</v>
      </c>
      <c r="M221" s="70">
        <f t="shared" si="24"/>
        <v>10.8</v>
      </c>
      <c r="N221" s="70">
        <f t="shared" si="25"/>
        <v>6.75</v>
      </c>
      <c r="O221" s="54">
        <v>3</v>
      </c>
      <c r="P221" s="70">
        <v>3</v>
      </c>
      <c r="Q221" s="123">
        <f t="shared" si="28"/>
        <v>135</v>
      </c>
      <c r="R221" s="22"/>
    </row>
    <row r="222" spans="1:18" ht="12.75">
      <c r="A222" s="109"/>
      <c r="B222" s="5" t="s">
        <v>6</v>
      </c>
      <c r="C222" s="8">
        <v>38108</v>
      </c>
      <c r="D222" s="71"/>
      <c r="E222" s="71"/>
      <c r="F222" s="71"/>
      <c r="G222" s="10"/>
      <c r="H222" s="69"/>
      <c r="I222" s="22"/>
      <c r="J222" s="12"/>
      <c r="K222" s="69">
        <f t="shared" si="23"/>
        <v>40.5</v>
      </c>
      <c r="L222" s="69">
        <f t="shared" si="29"/>
        <v>10.8</v>
      </c>
      <c r="M222" s="69">
        <f t="shared" si="24"/>
        <v>10.8</v>
      </c>
      <c r="N222" s="69">
        <f t="shared" si="25"/>
        <v>6.75</v>
      </c>
      <c r="O222" s="12">
        <v>3</v>
      </c>
      <c r="P222" s="71">
        <v>3</v>
      </c>
      <c r="Q222" s="122">
        <f t="shared" si="28"/>
        <v>135</v>
      </c>
      <c r="R222" s="22"/>
    </row>
    <row r="223" spans="1:18" ht="12.75">
      <c r="A223" s="109"/>
      <c r="B223" s="5" t="s">
        <v>17</v>
      </c>
      <c r="C223" s="8">
        <v>38109</v>
      </c>
      <c r="D223" s="71"/>
      <c r="E223" s="71"/>
      <c r="F223" s="71"/>
      <c r="G223" s="10"/>
      <c r="H223" s="69"/>
      <c r="I223" s="22"/>
      <c r="J223" s="12"/>
      <c r="K223" s="69">
        <f t="shared" si="23"/>
        <v>40.5</v>
      </c>
      <c r="L223" s="69">
        <f t="shared" si="29"/>
        <v>10.8</v>
      </c>
      <c r="M223" s="69">
        <f t="shared" si="24"/>
        <v>10.8</v>
      </c>
      <c r="N223" s="69">
        <f t="shared" si="25"/>
        <v>6.75</v>
      </c>
      <c r="O223" s="12">
        <v>3</v>
      </c>
      <c r="P223" s="71">
        <v>3</v>
      </c>
      <c r="Q223" s="122">
        <f t="shared" si="28"/>
        <v>135</v>
      </c>
      <c r="R223" s="22"/>
    </row>
    <row r="224" spans="1:18" ht="12.75">
      <c r="A224" s="109"/>
      <c r="B224" s="5" t="s">
        <v>18</v>
      </c>
      <c r="C224" s="8">
        <v>38110</v>
      </c>
      <c r="D224" s="71"/>
      <c r="E224" s="71"/>
      <c r="F224" s="71"/>
      <c r="G224" s="12"/>
      <c r="H224" s="69"/>
      <c r="I224" s="22"/>
      <c r="J224" s="12"/>
      <c r="K224" s="69">
        <f aca="true" t="shared" si="30" ref="K224:K287">($K$4*Q224)/100</f>
        <v>40.5</v>
      </c>
      <c r="L224" s="69">
        <f t="shared" si="29"/>
        <v>10.8</v>
      </c>
      <c r="M224" s="69">
        <f aca="true" t="shared" si="31" ref="M224:M287">($M$4*Q224)/100</f>
        <v>10.8</v>
      </c>
      <c r="N224" s="69">
        <f aca="true" t="shared" si="32" ref="N224:N287">($N$4*Q224)/100</f>
        <v>6.75</v>
      </c>
      <c r="O224" s="12">
        <v>3</v>
      </c>
      <c r="P224" s="71">
        <v>3</v>
      </c>
      <c r="Q224" s="122">
        <f t="shared" si="28"/>
        <v>135</v>
      </c>
      <c r="R224" s="22"/>
    </row>
    <row r="225" spans="1:18" ht="12.75">
      <c r="A225" s="109"/>
      <c r="B225" s="5" t="s">
        <v>19</v>
      </c>
      <c r="C225" s="8">
        <v>38111</v>
      </c>
      <c r="D225" s="71"/>
      <c r="E225" s="71"/>
      <c r="F225" s="71"/>
      <c r="G225" s="12"/>
      <c r="H225" s="69"/>
      <c r="I225" s="22"/>
      <c r="J225" s="12"/>
      <c r="K225" s="69">
        <f t="shared" si="30"/>
        <v>40.5</v>
      </c>
      <c r="L225" s="69">
        <f t="shared" si="29"/>
        <v>10.8</v>
      </c>
      <c r="M225" s="69">
        <f t="shared" si="31"/>
        <v>10.8</v>
      </c>
      <c r="N225" s="69">
        <f t="shared" si="32"/>
        <v>6.75</v>
      </c>
      <c r="O225" s="12">
        <v>3</v>
      </c>
      <c r="P225" s="71">
        <v>3</v>
      </c>
      <c r="Q225" s="122">
        <f t="shared" si="28"/>
        <v>135</v>
      </c>
      <c r="R225" s="22"/>
    </row>
    <row r="226" spans="1:18" ht="12.75">
      <c r="A226" s="109"/>
      <c r="B226" s="5" t="s">
        <v>20</v>
      </c>
      <c r="C226" s="8">
        <v>38112</v>
      </c>
      <c r="D226" s="71"/>
      <c r="E226" s="71"/>
      <c r="F226" s="71"/>
      <c r="G226" s="12"/>
      <c r="H226" s="69"/>
      <c r="I226" s="22"/>
      <c r="J226" s="12"/>
      <c r="K226" s="69">
        <f t="shared" si="30"/>
        <v>40.5</v>
      </c>
      <c r="L226" s="69">
        <f t="shared" si="29"/>
        <v>10.8</v>
      </c>
      <c r="M226" s="69">
        <f t="shared" si="31"/>
        <v>10.8</v>
      </c>
      <c r="N226" s="69">
        <f t="shared" si="32"/>
        <v>6.75</v>
      </c>
      <c r="O226" s="12">
        <v>3</v>
      </c>
      <c r="P226" s="71">
        <v>3</v>
      </c>
      <c r="Q226" s="122">
        <f t="shared" si="28"/>
        <v>135</v>
      </c>
      <c r="R226" s="22"/>
    </row>
    <row r="227" spans="1:18" ht="12.75">
      <c r="A227" s="109"/>
      <c r="B227" s="5" t="s">
        <v>21</v>
      </c>
      <c r="C227" s="8">
        <v>38113</v>
      </c>
      <c r="D227" s="71"/>
      <c r="E227" s="71"/>
      <c r="F227" s="71"/>
      <c r="G227" s="12"/>
      <c r="H227" s="69"/>
      <c r="I227" s="23"/>
      <c r="J227" s="12"/>
      <c r="K227" s="69">
        <f t="shared" si="30"/>
        <v>40.5</v>
      </c>
      <c r="L227" s="69">
        <f t="shared" si="29"/>
        <v>10.8</v>
      </c>
      <c r="M227" s="69">
        <f t="shared" si="31"/>
        <v>10.8</v>
      </c>
      <c r="N227" s="69">
        <f t="shared" si="32"/>
        <v>6.75</v>
      </c>
      <c r="O227" s="12">
        <v>3</v>
      </c>
      <c r="P227" s="71">
        <v>3</v>
      </c>
      <c r="Q227" s="122">
        <f t="shared" si="28"/>
        <v>135</v>
      </c>
      <c r="R227" s="22"/>
    </row>
    <row r="228" spans="1:18" ht="12.75">
      <c r="A228" s="109"/>
      <c r="B228" s="9" t="s">
        <v>16</v>
      </c>
      <c r="C228" s="7">
        <v>38114</v>
      </c>
      <c r="D228" s="68">
        <f>($D$4*I228)/100</f>
        <v>21</v>
      </c>
      <c r="E228" s="68">
        <f>($E$4*I228)/100</f>
        <v>21</v>
      </c>
      <c r="F228" s="68">
        <f>($F$4*I228)/100</f>
        <v>14</v>
      </c>
      <c r="G228" s="11"/>
      <c r="H228" s="68">
        <v>2</v>
      </c>
      <c r="I228" s="15">
        <f>I4*1.4</f>
        <v>140</v>
      </c>
      <c r="J228" s="11">
        <v>400</v>
      </c>
      <c r="K228" s="68">
        <f t="shared" si="30"/>
        <v>42</v>
      </c>
      <c r="L228" s="68">
        <f>($L$4*Q228)/100</f>
        <v>11.2</v>
      </c>
      <c r="M228" s="68">
        <f t="shared" si="31"/>
        <v>11.2</v>
      </c>
      <c r="N228" s="68">
        <f t="shared" si="32"/>
        <v>7</v>
      </c>
      <c r="O228" s="83">
        <v>3</v>
      </c>
      <c r="P228" s="68">
        <v>3</v>
      </c>
      <c r="Q228" s="119">
        <f aca="true" t="shared" si="33" ref="Q228:Q255">Q4*1.4</f>
        <v>140</v>
      </c>
      <c r="R228" s="131"/>
    </row>
    <row r="229" spans="1:18" ht="12.75">
      <c r="A229" s="109"/>
      <c r="B229" s="5" t="s">
        <v>6</v>
      </c>
      <c r="C229" s="8">
        <v>38115</v>
      </c>
      <c r="D229" s="71"/>
      <c r="E229" s="71"/>
      <c r="F229" s="71"/>
      <c r="G229" s="10"/>
      <c r="H229" s="69"/>
      <c r="I229" s="23"/>
      <c r="J229" s="10"/>
      <c r="K229" s="69">
        <f t="shared" si="30"/>
        <v>42</v>
      </c>
      <c r="L229" s="69">
        <f aca="true" t="shared" si="34" ref="L229:L255">($L$5*Q229)/100</f>
        <v>11.2</v>
      </c>
      <c r="M229" s="69">
        <f t="shared" si="31"/>
        <v>11.2</v>
      </c>
      <c r="N229" s="69">
        <f t="shared" si="32"/>
        <v>7</v>
      </c>
      <c r="O229" s="10">
        <v>3</v>
      </c>
      <c r="P229" s="71">
        <v>3</v>
      </c>
      <c r="Q229" s="122">
        <f t="shared" si="33"/>
        <v>140</v>
      </c>
      <c r="R229" s="22"/>
    </row>
    <row r="230" spans="1:18" ht="12.75">
      <c r="A230" s="109"/>
      <c r="B230" s="5" t="s">
        <v>17</v>
      </c>
      <c r="C230" s="8">
        <v>38116</v>
      </c>
      <c r="D230" s="71"/>
      <c r="E230" s="71"/>
      <c r="F230" s="71"/>
      <c r="G230" s="10"/>
      <c r="H230" s="69"/>
      <c r="I230" s="23"/>
      <c r="J230" s="10"/>
      <c r="K230" s="69">
        <f t="shared" si="30"/>
        <v>42</v>
      </c>
      <c r="L230" s="69">
        <f t="shared" si="34"/>
        <v>11.2</v>
      </c>
      <c r="M230" s="69">
        <f t="shared" si="31"/>
        <v>11.2</v>
      </c>
      <c r="N230" s="69">
        <f t="shared" si="32"/>
        <v>7</v>
      </c>
      <c r="O230" s="10">
        <v>3</v>
      </c>
      <c r="P230" s="71">
        <v>3</v>
      </c>
      <c r="Q230" s="122">
        <f t="shared" si="33"/>
        <v>140</v>
      </c>
      <c r="R230" s="22"/>
    </row>
    <row r="231" spans="1:18" ht="12.75">
      <c r="A231" s="109"/>
      <c r="B231" s="5" t="s">
        <v>18</v>
      </c>
      <c r="C231" s="8">
        <v>38117</v>
      </c>
      <c r="D231" s="71"/>
      <c r="E231" s="71"/>
      <c r="F231" s="71"/>
      <c r="G231" s="10"/>
      <c r="H231" s="69"/>
      <c r="I231" s="23"/>
      <c r="J231" s="10"/>
      <c r="K231" s="69">
        <f t="shared" si="30"/>
        <v>42</v>
      </c>
      <c r="L231" s="69">
        <f t="shared" si="34"/>
        <v>11.2</v>
      </c>
      <c r="M231" s="69">
        <f t="shared" si="31"/>
        <v>11.2</v>
      </c>
      <c r="N231" s="69">
        <f t="shared" si="32"/>
        <v>7</v>
      </c>
      <c r="O231" s="10">
        <v>3</v>
      </c>
      <c r="P231" s="71">
        <v>3</v>
      </c>
      <c r="Q231" s="122">
        <f t="shared" si="33"/>
        <v>140</v>
      </c>
      <c r="R231" s="22"/>
    </row>
    <row r="232" spans="1:18" ht="12.75">
      <c r="A232" s="109"/>
      <c r="B232" s="5" t="s">
        <v>19</v>
      </c>
      <c r="C232" s="8">
        <v>38118</v>
      </c>
      <c r="D232" s="71"/>
      <c r="E232" s="71"/>
      <c r="F232" s="71"/>
      <c r="G232" s="10"/>
      <c r="H232" s="69"/>
      <c r="I232" s="22"/>
      <c r="J232" s="10"/>
      <c r="K232" s="69">
        <f t="shared" si="30"/>
        <v>42</v>
      </c>
      <c r="L232" s="69">
        <f t="shared" si="34"/>
        <v>11.2</v>
      </c>
      <c r="M232" s="69">
        <f t="shared" si="31"/>
        <v>11.2</v>
      </c>
      <c r="N232" s="69">
        <f t="shared" si="32"/>
        <v>7</v>
      </c>
      <c r="O232" s="10">
        <v>3</v>
      </c>
      <c r="P232" s="71">
        <v>3</v>
      </c>
      <c r="Q232" s="122">
        <f t="shared" si="33"/>
        <v>140</v>
      </c>
      <c r="R232" s="22"/>
    </row>
    <row r="233" spans="1:18" ht="12.75">
      <c r="A233" s="109"/>
      <c r="B233" s="5" t="s">
        <v>20</v>
      </c>
      <c r="C233" s="8">
        <v>38119</v>
      </c>
      <c r="D233" s="71"/>
      <c r="E233" s="71"/>
      <c r="F233" s="71"/>
      <c r="G233" s="10"/>
      <c r="H233" s="69"/>
      <c r="I233" s="22"/>
      <c r="J233" s="10"/>
      <c r="K233" s="69">
        <f t="shared" si="30"/>
        <v>42</v>
      </c>
      <c r="L233" s="69">
        <f t="shared" si="34"/>
        <v>11.2</v>
      </c>
      <c r="M233" s="69">
        <f t="shared" si="31"/>
        <v>11.2</v>
      </c>
      <c r="N233" s="69">
        <f t="shared" si="32"/>
        <v>7</v>
      </c>
      <c r="O233" s="10">
        <v>3</v>
      </c>
      <c r="P233" s="71">
        <v>3</v>
      </c>
      <c r="Q233" s="122">
        <f t="shared" si="33"/>
        <v>140</v>
      </c>
      <c r="R233" s="22"/>
    </row>
    <row r="234" spans="1:18" ht="12.75">
      <c r="A234" s="109"/>
      <c r="B234" s="5" t="s">
        <v>21</v>
      </c>
      <c r="C234" s="8">
        <v>38120</v>
      </c>
      <c r="D234" s="71"/>
      <c r="E234" s="71"/>
      <c r="F234" s="71"/>
      <c r="G234" s="10"/>
      <c r="H234" s="69"/>
      <c r="I234" s="22"/>
      <c r="J234" s="10"/>
      <c r="K234" s="69">
        <f t="shared" si="30"/>
        <v>42</v>
      </c>
      <c r="L234" s="69">
        <f t="shared" si="34"/>
        <v>11.2</v>
      </c>
      <c r="M234" s="69">
        <f t="shared" si="31"/>
        <v>11.2</v>
      </c>
      <c r="N234" s="69">
        <f t="shared" si="32"/>
        <v>7</v>
      </c>
      <c r="O234" s="10">
        <v>3</v>
      </c>
      <c r="P234" s="71">
        <v>3</v>
      </c>
      <c r="Q234" s="122">
        <f t="shared" si="33"/>
        <v>140</v>
      </c>
      <c r="R234" s="22"/>
    </row>
    <row r="235" spans="1:18" ht="12.75">
      <c r="A235" s="109"/>
      <c r="B235" s="53" t="s">
        <v>16</v>
      </c>
      <c r="C235" s="6">
        <v>38121</v>
      </c>
      <c r="D235" s="70">
        <f>($D$4*I235)/100</f>
        <v>21</v>
      </c>
      <c r="E235" s="70">
        <f>($E$4*I235)/100</f>
        <v>21</v>
      </c>
      <c r="F235" s="70">
        <f>($F$4*I235)/100</f>
        <v>14</v>
      </c>
      <c r="G235" s="54"/>
      <c r="H235" s="70">
        <v>2</v>
      </c>
      <c r="I235" s="55">
        <f>I11*1.4</f>
        <v>140</v>
      </c>
      <c r="J235" s="54">
        <v>400</v>
      </c>
      <c r="K235" s="70">
        <f t="shared" si="30"/>
        <v>42</v>
      </c>
      <c r="L235" s="70">
        <f t="shared" si="34"/>
        <v>11.2</v>
      </c>
      <c r="M235" s="70">
        <f t="shared" si="31"/>
        <v>11.2</v>
      </c>
      <c r="N235" s="70">
        <f t="shared" si="32"/>
        <v>7</v>
      </c>
      <c r="O235" s="54">
        <v>3</v>
      </c>
      <c r="P235" s="70">
        <v>3</v>
      </c>
      <c r="Q235" s="123">
        <f t="shared" si="33"/>
        <v>140</v>
      </c>
      <c r="R235" s="22"/>
    </row>
    <row r="236" spans="1:18" ht="12.75">
      <c r="A236" s="109"/>
      <c r="B236" s="5" t="s">
        <v>6</v>
      </c>
      <c r="C236" s="8">
        <v>38122</v>
      </c>
      <c r="D236" s="71"/>
      <c r="E236" s="71"/>
      <c r="F236" s="71"/>
      <c r="G236" s="10"/>
      <c r="H236" s="69"/>
      <c r="I236" s="22"/>
      <c r="J236" s="12"/>
      <c r="K236" s="69">
        <f t="shared" si="30"/>
        <v>42</v>
      </c>
      <c r="L236" s="69">
        <f t="shared" si="34"/>
        <v>11.2</v>
      </c>
      <c r="M236" s="69">
        <f t="shared" si="31"/>
        <v>11.2</v>
      </c>
      <c r="N236" s="69">
        <f t="shared" si="32"/>
        <v>7</v>
      </c>
      <c r="O236" s="12">
        <v>3</v>
      </c>
      <c r="P236" s="71">
        <v>3</v>
      </c>
      <c r="Q236" s="122">
        <f t="shared" si="33"/>
        <v>140</v>
      </c>
      <c r="R236" s="22"/>
    </row>
    <row r="237" spans="1:18" ht="12.75">
      <c r="A237" s="109"/>
      <c r="B237" s="5" t="s">
        <v>17</v>
      </c>
      <c r="C237" s="8">
        <v>38123</v>
      </c>
      <c r="D237" s="71"/>
      <c r="E237" s="71"/>
      <c r="F237" s="71"/>
      <c r="G237" s="10"/>
      <c r="H237" s="69"/>
      <c r="I237" s="22"/>
      <c r="J237" s="12"/>
      <c r="K237" s="69">
        <f t="shared" si="30"/>
        <v>42</v>
      </c>
      <c r="L237" s="69">
        <f t="shared" si="34"/>
        <v>11.2</v>
      </c>
      <c r="M237" s="69">
        <f t="shared" si="31"/>
        <v>11.2</v>
      </c>
      <c r="N237" s="69">
        <f t="shared" si="32"/>
        <v>7</v>
      </c>
      <c r="O237" s="12">
        <v>3</v>
      </c>
      <c r="P237" s="71">
        <v>3</v>
      </c>
      <c r="Q237" s="122">
        <f t="shared" si="33"/>
        <v>140</v>
      </c>
      <c r="R237" s="22"/>
    </row>
    <row r="238" spans="1:18" ht="12.75">
      <c r="A238" s="109"/>
      <c r="B238" s="5" t="s">
        <v>18</v>
      </c>
      <c r="C238" s="8">
        <v>38124</v>
      </c>
      <c r="D238" s="71"/>
      <c r="E238" s="71"/>
      <c r="F238" s="71"/>
      <c r="G238" s="10"/>
      <c r="H238" s="69"/>
      <c r="I238" s="22"/>
      <c r="J238" s="12"/>
      <c r="K238" s="69">
        <f t="shared" si="30"/>
        <v>42</v>
      </c>
      <c r="L238" s="69">
        <f t="shared" si="34"/>
        <v>11.2</v>
      </c>
      <c r="M238" s="69">
        <f t="shared" si="31"/>
        <v>11.2</v>
      </c>
      <c r="N238" s="69">
        <f t="shared" si="32"/>
        <v>7</v>
      </c>
      <c r="O238" s="12">
        <v>3</v>
      </c>
      <c r="P238" s="71">
        <v>3</v>
      </c>
      <c r="Q238" s="122">
        <f t="shared" si="33"/>
        <v>140</v>
      </c>
      <c r="R238" s="22"/>
    </row>
    <row r="239" spans="1:18" ht="12.75">
      <c r="A239" s="109"/>
      <c r="B239" s="5" t="s">
        <v>19</v>
      </c>
      <c r="C239" s="8">
        <v>38125</v>
      </c>
      <c r="D239" s="71"/>
      <c r="E239" s="71"/>
      <c r="F239" s="71"/>
      <c r="G239" s="10"/>
      <c r="H239" s="69"/>
      <c r="I239" s="22"/>
      <c r="J239" s="12"/>
      <c r="K239" s="69">
        <f t="shared" si="30"/>
        <v>42</v>
      </c>
      <c r="L239" s="69">
        <f t="shared" si="34"/>
        <v>11.2</v>
      </c>
      <c r="M239" s="69">
        <f t="shared" si="31"/>
        <v>11.2</v>
      </c>
      <c r="N239" s="69">
        <f t="shared" si="32"/>
        <v>7</v>
      </c>
      <c r="O239" s="12">
        <v>3</v>
      </c>
      <c r="P239" s="71">
        <v>3</v>
      </c>
      <c r="Q239" s="122">
        <f t="shared" si="33"/>
        <v>140</v>
      </c>
      <c r="R239" s="22"/>
    </row>
    <row r="240" spans="1:18" ht="12.75">
      <c r="A240" s="109"/>
      <c r="B240" s="5" t="s">
        <v>20</v>
      </c>
      <c r="C240" s="8">
        <v>38126</v>
      </c>
      <c r="D240" s="71"/>
      <c r="E240" s="71"/>
      <c r="F240" s="71"/>
      <c r="G240" s="10"/>
      <c r="H240" s="69"/>
      <c r="I240" s="22"/>
      <c r="J240" s="12"/>
      <c r="K240" s="69">
        <f t="shared" si="30"/>
        <v>42</v>
      </c>
      <c r="L240" s="69">
        <f t="shared" si="34"/>
        <v>11.2</v>
      </c>
      <c r="M240" s="69">
        <f t="shared" si="31"/>
        <v>11.2</v>
      </c>
      <c r="N240" s="69">
        <f t="shared" si="32"/>
        <v>7</v>
      </c>
      <c r="O240" s="12">
        <v>3</v>
      </c>
      <c r="P240" s="71">
        <v>3</v>
      </c>
      <c r="Q240" s="122">
        <f t="shared" si="33"/>
        <v>140</v>
      </c>
      <c r="R240" s="22"/>
    </row>
    <row r="241" spans="1:18" ht="12.75">
      <c r="A241" s="109"/>
      <c r="B241" s="5" t="s">
        <v>21</v>
      </c>
      <c r="C241" s="8">
        <v>38127</v>
      </c>
      <c r="D241" s="71"/>
      <c r="E241" s="71"/>
      <c r="F241" s="71"/>
      <c r="G241" s="10"/>
      <c r="H241" s="69"/>
      <c r="I241" s="22"/>
      <c r="J241" s="12"/>
      <c r="K241" s="69">
        <f t="shared" si="30"/>
        <v>42</v>
      </c>
      <c r="L241" s="69">
        <f t="shared" si="34"/>
        <v>11.2</v>
      </c>
      <c r="M241" s="69">
        <f t="shared" si="31"/>
        <v>11.2</v>
      </c>
      <c r="N241" s="69">
        <f t="shared" si="32"/>
        <v>7</v>
      </c>
      <c r="O241" s="12">
        <v>3</v>
      </c>
      <c r="P241" s="71">
        <v>3</v>
      </c>
      <c r="Q241" s="122">
        <f t="shared" si="33"/>
        <v>140</v>
      </c>
      <c r="R241" s="22"/>
    </row>
    <row r="242" spans="1:18" ht="12.75">
      <c r="A242" s="109"/>
      <c r="B242" s="53" t="s">
        <v>16</v>
      </c>
      <c r="C242" s="6">
        <v>38128</v>
      </c>
      <c r="D242" s="70">
        <f>($D$4*I242)/100</f>
        <v>21</v>
      </c>
      <c r="E242" s="70">
        <f>($E$4*I242)/100</f>
        <v>21</v>
      </c>
      <c r="F242" s="70">
        <f>($F$4*I242)/100</f>
        <v>14</v>
      </c>
      <c r="G242" s="54"/>
      <c r="H242" s="70">
        <v>2</v>
      </c>
      <c r="I242" s="55">
        <f>I18*1.4</f>
        <v>140</v>
      </c>
      <c r="J242" s="54">
        <v>400</v>
      </c>
      <c r="K242" s="70">
        <f t="shared" si="30"/>
        <v>42</v>
      </c>
      <c r="L242" s="70">
        <f t="shared" si="34"/>
        <v>11.2</v>
      </c>
      <c r="M242" s="70">
        <f t="shared" si="31"/>
        <v>11.2</v>
      </c>
      <c r="N242" s="70">
        <f t="shared" si="32"/>
        <v>7</v>
      </c>
      <c r="O242" s="54">
        <v>3</v>
      </c>
      <c r="P242" s="70">
        <v>3</v>
      </c>
      <c r="Q242" s="123">
        <f t="shared" si="33"/>
        <v>140</v>
      </c>
      <c r="R242" s="22"/>
    </row>
    <row r="243" spans="1:18" ht="12.75">
      <c r="A243" s="109"/>
      <c r="B243" s="5" t="s">
        <v>6</v>
      </c>
      <c r="C243" s="8">
        <v>38129</v>
      </c>
      <c r="D243" s="71"/>
      <c r="E243" s="71"/>
      <c r="F243" s="71"/>
      <c r="G243" s="10"/>
      <c r="H243" s="69"/>
      <c r="I243" s="22"/>
      <c r="J243" s="12"/>
      <c r="K243" s="69">
        <f t="shared" si="30"/>
        <v>42</v>
      </c>
      <c r="L243" s="69">
        <f t="shared" si="34"/>
        <v>11.2</v>
      </c>
      <c r="M243" s="69">
        <f t="shared" si="31"/>
        <v>11.2</v>
      </c>
      <c r="N243" s="69">
        <f t="shared" si="32"/>
        <v>7</v>
      </c>
      <c r="O243" s="12">
        <v>3</v>
      </c>
      <c r="P243" s="71">
        <v>3</v>
      </c>
      <c r="Q243" s="122">
        <f t="shared" si="33"/>
        <v>140</v>
      </c>
      <c r="R243" s="22"/>
    </row>
    <row r="244" spans="1:18" ht="12.75">
      <c r="A244" s="109"/>
      <c r="B244" s="5" t="s">
        <v>17</v>
      </c>
      <c r="C244" s="8">
        <v>38130</v>
      </c>
      <c r="D244" s="71"/>
      <c r="E244" s="71"/>
      <c r="F244" s="71"/>
      <c r="G244" s="10"/>
      <c r="H244" s="69"/>
      <c r="I244" s="22"/>
      <c r="J244" s="12"/>
      <c r="K244" s="69">
        <f t="shared" si="30"/>
        <v>42</v>
      </c>
      <c r="L244" s="69">
        <f t="shared" si="34"/>
        <v>11.2</v>
      </c>
      <c r="M244" s="69">
        <f t="shared" si="31"/>
        <v>11.2</v>
      </c>
      <c r="N244" s="69">
        <f t="shared" si="32"/>
        <v>7</v>
      </c>
      <c r="O244" s="12">
        <v>3</v>
      </c>
      <c r="P244" s="71">
        <v>3</v>
      </c>
      <c r="Q244" s="122">
        <f t="shared" si="33"/>
        <v>140</v>
      </c>
      <c r="R244" s="22"/>
    </row>
    <row r="245" spans="1:18" ht="12.75">
      <c r="A245" s="109"/>
      <c r="B245" s="5" t="s">
        <v>18</v>
      </c>
      <c r="C245" s="8">
        <v>38131</v>
      </c>
      <c r="D245" s="71"/>
      <c r="E245" s="71"/>
      <c r="F245" s="71"/>
      <c r="G245" s="10"/>
      <c r="H245" s="69"/>
      <c r="I245" s="22"/>
      <c r="J245" s="12"/>
      <c r="K245" s="69">
        <f t="shared" si="30"/>
        <v>42</v>
      </c>
      <c r="L245" s="69">
        <f t="shared" si="34"/>
        <v>11.2</v>
      </c>
      <c r="M245" s="69">
        <f t="shared" si="31"/>
        <v>11.2</v>
      </c>
      <c r="N245" s="69">
        <f t="shared" si="32"/>
        <v>7</v>
      </c>
      <c r="O245" s="12">
        <v>3</v>
      </c>
      <c r="P245" s="71">
        <v>3</v>
      </c>
      <c r="Q245" s="122">
        <f t="shared" si="33"/>
        <v>140</v>
      </c>
      <c r="R245" s="22"/>
    </row>
    <row r="246" spans="1:18" ht="12.75">
      <c r="A246" s="109"/>
      <c r="B246" s="5" t="s">
        <v>19</v>
      </c>
      <c r="C246" s="8">
        <v>38132</v>
      </c>
      <c r="D246" s="71"/>
      <c r="E246" s="71"/>
      <c r="F246" s="71"/>
      <c r="G246" s="10"/>
      <c r="H246" s="69"/>
      <c r="I246" s="22"/>
      <c r="J246" s="12"/>
      <c r="K246" s="69">
        <f t="shared" si="30"/>
        <v>42</v>
      </c>
      <c r="L246" s="69">
        <f t="shared" si="34"/>
        <v>11.2</v>
      </c>
      <c r="M246" s="69">
        <f t="shared" si="31"/>
        <v>11.2</v>
      </c>
      <c r="N246" s="69">
        <f t="shared" si="32"/>
        <v>7</v>
      </c>
      <c r="O246" s="12">
        <v>3</v>
      </c>
      <c r="P246" s="71">
        <v>3</v>
      </c>
      <c r="Q246" s="122">
        <f t="shared" si="33"/>
        <v>140</v>
      </c>
      <c r="R246" s="22"/>
    </row>
    <row r="247" spans="1:18" ht="12.75">
      <c r="A247" s="109"/>
      <c r="B247" s="5" t="s">
        <v>20</v>
      </c>
      <c r="C247" s="8">
        <v>38133</v>
      </c>
      <c r="D247" s="71"/>
      <c r="E247" s="71"/>
      <c r="F247" s="71"/>
      <c r="G247" s="10"/>
      <c r="H247" s="69"/>
      <c r="I247" s="22"/>
      <c r="J247" s="12"/>
      <c r="K247" s="69">
        <f t="shared" si="30"/>
        <v>42</v>
      </c>
      <c r="L247" s="69">
        <f t="shared" si="34"/>
        <v>11.2</v>
      </c>
      <c r="M247" s="69">
        <f t="shared" si="31"/>
        <v>11.2</v>
      </c>
      <c r="N247" s="69">
        <f t="shared" si="32"/>
        <v>7</v>
      </c>
      <c r="O247" s="12">
        <v>3</v>
      </c>
      <c r="P247" s="71">
        <v>3</v>
      </c>
      <c r="Q247" s="122">
        <f t="shared" si="33"/>
        <v>140</v>
      </c>
      <c r="R247" s="22"/>
    </row>
    <row r="248" spans="1:18" ht="12.75">
      <c r="A248" s="109"/>
      <c r="B248" s="5" t="s">
        <v>21</v>
      </c>
      <c r="C248" s="8">
        <v>38134</v>
      </c>
      <c r="D248" s="71"/>
      <c r="E248" s="71"/>
      <c r="F248" s="71"/>
      <c r="G248" s="10"/>
      <c r="H248" s="69"/>
      <c r="I248" s="22"/>
      <c r="J248" s="12"/>
      <c r="K248" s="69">
        <f t="shared" si="30"/>
        <v>42</v>
      </c>
      <c r="L248" s="69">
        <f t="shared" si="34"/>
        <v>11.2</v>
      </c>
      <c r="M248" s="69">
        <f t="shared" si="31"/>
        <v>11.2</v>
      </c>
      <c r="N248" s="69">
        <f t="shared" si="32"/>
        <v>7</v>
      </c>
      <c r="O248" s="12">
        <v>3</v>
      </c>
      <c r="P248" s="71">
        <v>3</v>
      </c>
      <c r="Q248" s="122">
        <f t="shared" si="33"/>
        <v>140</v>
      </c>
      <c r="R248" s="22"/>
    </row>
    <row r="249" spans="1:18" ht="12.75">
      <c r="A249" s="109"/>
      <c r="B249" s="53" t="s">
        <v>16</v>
      </c>
      <c r="C249" s="6">
        <v>38135</v>
      </c>
      <c r="D249" s="70">
        <f>($D$4*I249)/100</f>
        <v>21</v>
      </c>
      <c r="E249" s="70">
        <f>($E$4*I249)/100</f>
        <v>21</v>
      </c>
      <c r="F249" s="70">
        <f>($F$4*I249)/100</f>
        <v>14</v>
      </c>
      <c r="G249" s="54"/>
      <c r="H249" s="70">
        <v>2</v>
      </c>
      <c r="I249" s="55">
        <f>I25*1.4</f>
        <v>140</v>
      </c>
      <c r="J249" s="54">
        <v>400</v>
      </c>
      <c r="K249" s="70">
        <f t="shared" si="30"/>
        <v>42</v>
      </c>
      <c r="L249" s="70">
        <f t="shared" si="34"/>
        <v>11.2</v>
      </c>
      <c r="M249" s="70">
        <f t="shared" si="31"/>
        <v>11.2</v>
      </c>
      <c r="N249" s="70">
        <f t="shared" si="32"/>
        <v>7</v>
      </c>
      <c r="O249" s="54">
        <v>3</v>
      </c>
      <c r="P249" s="70">
        <v>3</v>
      </c>
      <c r="Q249" s="123">
        <f t="shared" si="33"/>
        <v>140</v>
      </c>
      <c r="R249" s="22"/>
    </row>
    <row r="250" spans="1:18" ht="12.75">
      <c r="A250" s="109"/>
      <c r="B250" s="5" t="s">
        <v>6</v>
      </c>
      <c r="C250" s="8">
        <v>38136</v>
      </c>
      <c r="D250" s="71"/>
      <c r="E250" s="71"/>
      <c r="F250" s="71"/>
      <c r="G250" s="10"/>
      <c r="H250" s="69"/>
      <c r="I250" s="22"/>
      <c r="J250" s="12"/>
      <c r="K250" s="69">
        <f t="shared" si="30"/>
        <v>42</v>
      </c>
      <c r="L250" s="69">
        <f t="shared" si="34"/>
        <v>11.2</v>
      </c>
      <c r="M250" s="69">
        <f t="shared" si="31"/>
        <v>11.2</v>
      </c>
      <c r="N250" s="69">
        <f t="shared" si="32"/>
        <v>7</v>
      </c>
      <c r="O250" s="12">
        <v>3</v>
      </c>
      <c r="P250" s="71">
        <v>3</v>
      </c>
      <c r="Q250" s="122">
        <f t="shared" si="33"/>
        <v>140</v>
      </c>
      <c r="R250" s="22"/>
    </row>
    <row r="251" spans="1:18" ht="12.75">
      <c r="A251" s="109"/>
      <c r="B251" s="5" t="s">
        <v>17</v>
      </c>
      <c r="C251" s="8">
        <v>38137</v>
      </c>
      <c r="D251" s="71"/>
      <c r="E251" s="71"/>
      <c r="F251" s="71"/>
      <c r="G251" s="10"/>
      <c r="H251" s="69"/>
      <c r="I251" s="22"/>
      <c r="J251" s="12"/>
      <c r="K251" s="69">
        <f t="shared" si="30"/>
        <v>42</v>
      </c>
      <c r="L251" s="69">
        <f t="shared" si="34"/>
        <v>11.2</v>
      </c>
      <c r="M251" s="69">
        <f t="shared" si="31"/>
        <v>11.2</v>
      </c>
      <c r="N251" s="69">
        <f t="shared" si="32"/>
        <v>7</v>
      </c>
      <c r="O251" s="12">
        <v>3</v>
      </c>
      <c r="P251" s="71">
        <v>3</v>
      </c>
      <c r="Q251" s="122">
        <f t="shared" si="33"/>
        <v>140</v>
      </c>
      <c r="R251" s="22"/>
    </row>
    <row r="252" spans="1:18" ht="12.75">
      <c r="A252" s="109"/>
      <c r="B252" s="5" t="s">
        <v>18</v>
      </c>
      <c r="C252" s="8">
        <v>38138</v>
      </c>
      <c r="D252" s="71"/>
      <c r="E252" s="71"/>
      <c r="F252" s="71"/>
      <c r="G252" s="12"/>
      <c r="H252" s="69"/>
      <c r="I252" s="22"/>
      <c r="J252" s="12"/>
      <c r="K252" s="69">
        <f t="shared" si="30"/>
        <v>42</v>
      </c>
      <c r="L252" s="69">
        <f t="shared" si="34"/>
        <v>11.2</v>
      </c>
      <c r="M252" s="69">
        <f t="shared" si="31"/>
        <v>11.2</v>
      </c>
      <c r="N252" s="69">
        <f t="shared" si="32"/>
        <v>7</v>
      </c>
      <c r="O252" s="12">
        <v>3</v>
      </c>
      <c r="P252" s="71">
        <v>3</v>
      </c>
      <c r="Q252" s="122">
        <f t="shared" si="33"/>
        <v>140</v>
      </c>
      <c r="R252" s="22"/>
    </row>
    <row r="253" spans="1:18" ht="12.75">
      <c r="A253" s="109"/>
      <c r="B253" s="5" t="s">
        <v>19</v>
      </c>
      <c r="C253" s="8">
        <v>38139</v>
      </c>
      <c r="D253" s="71"/>
      <c r="E253" s="71"/>
      <c r="F253" s="71"/>
      <c r="G253" s="12"/>
      <c r="H253" s="69"/>
      <c r="I253" s="22"/>
      <c r="J253" s="12"/>
      <c r="K253" s="69">
        <f t="shared" si="30"/>
        <v>42</v>
      </c>
      <c r="L253" s="69">
        <f t="shared" si="34"/>
        <v>11.2</v>
      </c>
      <c r="M253" s="69">
        <f t="shared" si="31"/>
        <v>11.2</v>
      </c>
      <c r="N253" s="69">
        <f t="shared" si="32"/>
        <v>7</v>
      </c>
      <c r="O253" s="12">
        <v>3</v>
      </c>
      <c r="P253" s="71">
        <v>3</v>
      </c>
      <c r="Q253" s="122">
        <f t="shared" si="33"/>
        <v>140</v>
      </c>
      <c r="R253" s="22"/>
    </row>
    <row r="254" spans="1:18" ht="12.75">
      <c r="A254" s="109"/>
      <c r="B254" s="5" t="s">
        <v>20</v>
      </c>
      <c r="C254" s="8">
        <v>38140</v>
      </c>
      <c r="D254" s="71"/>
      <c r="E254" s="71"/>
      <c r="F254" s="71"/>
      <c r="G254" s="12"/>
      <c r="H254" s="69"/>
      <c r="I254" s="22"/>
      <c r="J254" s="12"/>
      <c r="K254" s="69">
        <f t="shared" si="30"/>
        <v>42</v>
      </c>
      <c r="L254" s="69">
        <f t="shared" si="34"/>
        <v>11.2</v>
      </c>
      <c r="M254" s="69">
        <f t="shared" si="31"/>
        <v>11.2</v>
      </c>
      <c r="N254" s="69">
        <f t="shared" si="32"/>
        <v>7</v>
      </c>
      <c r="O254" s="12">
        <v>3</v>
      </c>
      <c r="P254" s="71">
        <v>3</v>
      </c>
      <c r="Q254" s="122">
        <f t="shared" si="33"/>
        <v>140</v>
      </c>
      <c r="R254" s="22"/>
    </row>
    <row r="255" spans="1:18" ht="12.75">
      <c r="A255" s="109"/>
      <c r="B255" s="5" t="s">
        <v>21</v>
      </c>
      <c r="C255" s="8">
        <v>38141</v>
      </c>
      <c r="D255" s="71"/>
      <c r="E255" s="71"/>
      <c r="F255" s="71"/>
      <c r="G255" s="12"/>
      <c r="H255" s="69"/>
      <c r="I255" s="22"/>
      <c r="J255" s="12"/>
      <c r="K255" s="69">
        <f t="shared" si="30"/>
        <v>42</v>
      </c>
      <c r="L255" s="69">
        <f t="shared" si="34"/>
        <v>11.2</v>
      </c>
      <c r="M255" s="69">
        <f t="shared" si="31"/>
        <v>11.2</v>
      </c>
      <c r="N255" s="69">
        <f t="shared" si="32"/>
        <v>7</v>
      </c>
      <c r="O255" s="12">
        <v>3</v>
      </c>
      <c r="P255" s="71">
        <v>3</v>
      </c>
      <c r="Q255" s="122">
        <f t="shared" si="33"/>
        <v>140</v>
      </c>
      <c r="R255" s="22"/>
    </row>
    <row r="256" spans="1:18" ht="12.75">
      <c r="A256" s="109"/>
      <c r="B256" s="9" t="s">
        <v>16</v>
      </c>
      <c r="C256" s="7">
        <v>38142</v>
      </c>
      <c r="D256" s="68">
        <f>($D$4*I256)/100</f>
        <v>21.75</v>
      </c>
      <c r="E256" s="68">
        <f>($E$4*I256)/100</f>
        <v>21.75</v>
      </c>
      <c r="F256" s="68">
        <f>($F$4*I256)/100</f>
        <v>14.5</v>
      </c>
      <c r="G256" s="11"/>
      <c r="H256" s="68">
        <v>2</v>
      </c>
      <c r="I256" s="15">
        <f>I4*1.45</f>
        <v>145</v>
      </c>
      <c r="J256" s="11">
        <v>400</v>
      </c>
      <c r="K256" s="68">
        <f t="shared" si="30"/>
        <v>43.5</v>
      </c>
      <c r="L256" s="68">
        <f>($L$4*Q256)/100</f>
        <v>11.6</v>
      </c>
      <c r="M256" s="68">
        <f t="shared" si="31"/>
        <v>11.6</v>
      </c>
      <c r="N256" s="68">
        <f t="shared" si="32"/>
        <v>7.25</v>
      </c>
      <c r="O256" s="83">
        <v>3</v>
      </c>
      <c r="P256" s="68">
        <v>3</v>
      </c>
      <c r="Q256" s="119">
        <f aca="true" t="shared" si="35" ref="Q256:Q283">Q4*1.45</f>
        <v>145</v>
      </c>
      <c r="R256" s="131"/>
    </row>
    <row r="257" spans="1:18" ht="12.75">
      <c r="A257" s="109"/>
      <c r="B257" s="5" t="s">
        <v>6</v>
      </c>
      <c r="C257" s="8">
        <v>38143</v>
      </c>
      <c r="D257" s="71"/>
      <c r="E257" s="71"/>
      <c r="F257" s="71"/>
      <c r="G257" s="10"/>
      <c r="H257" s="69"/>
      <c r="I257" s="23"/>
      <c r="J257" s="10"/>
      <c r="K257" s="69">
        <f t="shared" si="30"/>
        <v>43.5</v>
      </c>
      <c r="L257" s="69">
        <f aca="true" t="shared" si="36" ref="L257:L283">($L$5*Q257)/100</f>
        <v>11.6</v>
      </c>
      <c r="M257" s="69">
        <f t="shared" si="31"/>
        <v>11.6</v>
      </c>
      <c r="N257" s="69">
        <f t="shared" si="32"/>
        <v>7.25</v>
      </c>
      <c r="O257" s="10">
        <v>3</v>
      </c>
      <c r="P257" s="71">
        <v>3</v>
      </c>
      <c r="Q257" s="122">
        <f t="shared" si="35"/>
        <v>145</v>
      </c>
      <c r="R257" s="22"/>
    </row>
    <row r="258" spans="1:18" ht="12.75">
      <c r="A258" s="109"/>
      <c r="B258" s="5" t="s">
        <v>17</v>
      </c>
      <c r="C258" s="8">
        <v>38144</v>
      </c>
      <c r="D258" s="71"/>
      <c r="E258" s="71"/>
      <c r="F258" s="71"/>
      <c r="G258" s="10"/>
      <c r="H258" s="69"/>
      <c r="I258" s="22"/>
      <c r="J258" s="10"/>
      <c r="K258" s="69">
        <f t="shared" si="30"/>
        <v>43.5</v>
      </c>
      <c r="L258" s="69">
        <f t="shared" si="36"/>
        <v>11.6</v>
      </c>
      <c r="M258" s="69">
        <f t="shared" si="31"/>
        <v>11.6</v>
      </c>
      <c r="N258" s="69">
        <f t="shared" si="32"/>
        <v>7.25</v>
      </c>
      <c r="O258" s="10">
        <v>3</v>
      </c>
      <c r="P258" s="71">
        <v>3</v>
      </c>
      <c r="Q258" s="122">
        <f t="shared" si="35"/>
        <v>145</v>
      </c>
      <c r="R258" s="22"/>
    </row>
    <row r="259" spans="1:18" ht="12.75">
      <c r="A259" s="109"/>
      <c r="B259" s="5" t="s">
        <v>18</v>
      </c>
      <c r="C259" s="8">
        <v>38145</v>
      </c>
      <c r="D259" s="71"/>
      <c r="E259" s="71"/>
      <c r="F259" s="71"/>
      <c r="G259" s="10"/>
      <c r="H259" s="69"/>
      <c r="I259" s="22"/>
      <c r="J259" s="10"/>
      <c r="K259" s="69">
        <f t="shared" si="30"/>
        <v>43.5</v>
      </c>
      <c r="L259" s="69">
        <f t="shared" si="36"/>
        <v>11.6</v>
      </c>
      <c r="M259" s="69">
        <f t="shared" si="31"/>
        <v>11.6</v>
      </c>
      <c r="N259" s="69">
        <f t="shared" si="32"/>
        <v>7.25</v>
      </c>
      <c r="O259" s="10">
        <v>3</v>
      </c>
      <c r="P259" s="71">
        <v>3</v>
      </c>
      <c r="Q259" s="122">
        <f t="shared" si="35"/>
        <v>145</v>
      </c>
      <c r="R259" s="22"/>
    </row>
    <row r="260" spans="1:18" ht="12.75">
      <c r="A260" s="109"/>
      <c r="B260" s="5" t="s">
        <v>19</v>
      </c>
      <c r="C260" s="8">
        <v>38146</v>
      </c>
      <c r="D260" s="71"/>
      <c r="E260" s="71"/>
      <c r="F260" s="71"/>
      <c r="G260" s="10"/>
      <c r="H260" s="69"/>
      <c r="I260" s="22"/>
      <c r="J260" s="10"/>
      <c r="K260" s="69">
        <f t="shared" si="30"/>
        <v>43.5</v>
      </c>
      <c r="L260" s="69">
        <f t="shared" si="36"/>
        <v>11.6</v>
      </c>
      <c r="M260" s="69">
        <f t="shared" si="31"/>
        <v>11.6</v>
      </c>
      <c r="N260" s="69">
        <f t="shared" si="32"/>
        <v>7.25</v>
      </c>
      <c r="O260" s="10">
        <v>3</v>
      </c>
      <c r="P260" s="71">
        <v>3</v>
      </c>
      <c r="Q260" s="122">
        <f t="shared" si="35"/>
        <v>145</v>
      </c>
      <c r="R260" s="22"/>
    </row>
    <row r="261" spans="1:18" ht="12.75">
      <c r="A261" s="109"/>
      <c r="B261" s="5" t="s">
        <v>20</v>
      </c>
      <c r="C261" s="8">
        <v>38147</v>
      </c>
      <c r="D261" s="71"/>
      <c r="E261" s="71"/>
      <c r="F261" s="71"/>
      <c r="G261" s="10"/>
      <c r="H261" s="69"/>
      <c r="I261" s="22"/>
      <c r="J261" s="10"/>
      <c r="K261" s="69">
        <f t="shared" si="30"/>
        <v>43.5</v>
      </c>
      <c r="L261" s="69">
        <f t="shared" si="36"/>
        <v>11.6</v>
      </c>
      <c r="M261" s="69">
        <f t="shared" si="31"/>
        <v>11.6</v>
      </c>
      <c r="N261" s="69">
        <f t="shared" si="32"/>
        <v>7.25</v>
      </c>
      <c r="O261" s="10">
        <v>3</v>
      </c>
      <c r="P261" s="71">
        <v>3</v>
      </c>
      <c r="Q261" s="122">
        <f t="shared" si="35"/>
        <v>145</v>
      </c>
      <c r="R261" s="22"/>
    </row>
    <row r="262" spans="1:18" ht="12.75">
      <c r="A262" s="109"/>
      <c r="B262" s="5" t="s">
        <v>21</v>
      </c>
      <c r="C262" s="8">
        <v>38148</v>
      </c>
      <c r="D262" s="71"/>
      <c r="E262" s="71"/>
      <c r="F262" s="71"/>
      <c r="G262" s="10"/>
      <c r="H262" s="69"/>
      <c r="I262" s="22"/>
      <c r="J262" s="10"/>
      <c r="K262" s="69">
        <f t="shared" si="30"/>
        <v>43.5</v>
      </c>
      <c r="L262" s="69">
        <f t="shared" si="36"/>
        <v>11.6</v>
      </c>
      <c r="M262" s="69">
        <f t="shared" si="31"/>
        <v>11.6</v>
      </c>
      <c r="N262" s="69">
        <f t="shared" si="32"/>
        <v>7.25</v>
      </c>
      <c r="O262" s="10">
        <v>3</v>
      </c>
      <c r="P262" s="71">
        <v>3</v>
      </c>
      <c r="Q262" s="122">
        <f t="shared" si="35"/>
        <v>145</v>
      </c>
      <c r="R262" s="22"/>
    </row>
    <row r="263" spans="1:18" ht="12.75">
      <c r="A263" s="109"/>
      <c r="B263" s="53" t="s">
        <v>16</v>
      </c>
      <c r="C263" s="6">
        <v>38149</v>
      </c>
      <c r="D263" s="70">
        <f>($D$4*I263)/100</f>
        <v>21.75</v>
      </c>
      <c r="E263" s="70">
        <f>($E$4*I263)/100</f>
        <v>21.75</v>
      </c>
      <c r="F263" s="70">
        <f>($F$4*I263)/100</f>
        <v>14.5</v>
      </c>
      <c r="G263" s="54"/>
      <c r="H263" s="70">
        <v>2</v>
      </c>
      <c r="I263" s="55">
        <f>I11*1.45</f>
        <v>145</v>
      </c>
      <c r="J263" s="54">
        <v>400</v>
      </c>
      <c r="K263" s="70">
        <f t="shared" si="30"/>
        <v>43.5</v>
      </c>
      <c r="L263" s="70">
        <f t="shared" si="36"/>
        <v>11.6</v>
      </c>
      <c r="M263" s="70">
        <f t="shared" si="31"/>
        <v>11.6</v>
      </c>
      <c r="N263" s="70">
        <f t="shared" si="32"/>
        <v>7.25</v>
      </c>
      <c r="O263" s="54">
        <v>3</v>
      </c>
      <c r="P263" s="70">
        <v>3</v>
      </c>
      <c r="Q263" s="123">
        <f t="shared" si="35"/>
        <v>145</v>
      </c>
      <c r="R263" s="22"/>
    </row>
    <row r="264" spans="1:18" ht="12.75">
      <c r="A264" s="109"/>
      <c r="B264" s="5" t="s">
        <v>6</v>
      </c>
      <c r="C264" s="8">
        <v>38150</v>
      </c>
      <c r="D264" s="71"/>
      <c r="E264" s="71"/>
      <c r="F264" s="71"/>
      <c r="G264" s="10"/>
      <c r="H264" s="69"/>
      <c r="I264" s="22"/>
      <c r="J264" s="12"/>
      <c r="K264" s="69">
        <f t="shared" si="30"/>
        <v>43.5</v>
      </c>
      <c r="L264" s="69">
        <f t="shared" si="36"/>
        <v>11.6</v>
      </c>
      <c r="M264" s="69">
        <f t="shared" si="31"/>
        <v>11.6</v>
      </c>
      <c r="N264" s="69">
        <f t="shared" si="32"/>
        <v>7.25</v>
      </c>
      <c r="O264" s="12">
        <v>3</v>
      </c>
      <c r="P264" s="71">
        <v>3</v>
      </c>
      <c r="Q264" s="122">
        <f t="shared" si="35"/>
        <v>145</v>
      </c>
      <c r="R264" s="22"/>
    </row>
    <row r="265" spans="1:18" ht="12.75">
      <c r="A265" s="109"/>
      <c r="B265" s="5" t="s">
        <v>17</v>
      </c>
      <c r="C265" s="8">
        <v>38151</v>
      </c>
      <c r="D265" s="71"/>
      <c r="E265" s="71"/>
      <c r="F265" s="71"/>
      <c r="G265" s="10"/>
      <c r="H265" s="69"/>
      <c r="I265" s="22"/>
      <c r="J265" s="12"/>
      <c r="K265" s="69">
        <f t="shared" si="30"/>
        <v>43.5</v>
      </c>
      <c r="L265" s="69">
        <f t="shared" si="36"/>
        <v>11.6</v>
      </c>
      <c r="M265" s="69">
        <f t="shared" si="31"/>
        <v>11.6</v>
      </c>
      <c r="N265" s="69">
        <f t="shared" si="32"/>
        <v>7.25</v>
      </c>
      <c r="O265" s="12">
        <v>3</v>
      </c>
      <c r="P265" s="71">
        <v>3</v>
      </c>
      <c r="Q265" s="122">
        <f t="shared" si="35"/>
        <v>145</v>
      </c>
      <c r="R265" s="22"/>
    </row>
    <row r="266" spans="1:18" ht="12.75">
      <c r="A266" s="109"/>
      <c r="B266" s="5" t="s">
        <v>18</v>
      </c>
      <c r="C266" s="8">
        <v>38152</v>
      </c>
      <c r="D266" s="71"/>
      <c r="E266" s="71"/>
      <c r="F266" s="71"/>
      <c r="G266" s="10"/>
      <c r="H266" s="69"/>
      <c r="I266" s="22"/>
      <c r="J266" s="12"/>
      <c r="K266" s="69">
        <f t="shared" si="30"/>
        <v>43.5</v>
      </c>
      <c r="L266" s="69">
        <f t="shared" si="36"/>
        <v>11.6</v>
      </c>
      <c r="M266" s="69">
        <f t="shared" si="31"/>
        <v>11.6</v>
      </c>
      <c r="N266" s="69">
        <f t="shared" si="32"/>
        <v>7.25</v>
      </c>
      <c r="O266" s="12">
        <v>3</v>
      </c>
      <c r="P266" s="71">
        <v>3</v>
      </c>
      <c r="Q266" s="122">
        <f t="shared" si="35"/>
        <v>145</v>
      </c>
      <c r="R266" s="22"/>
    </row>
    <row r="267" spans="1:18" ht="12.75">
      <c r="A267" s="109"/>
      <c r="B267" s="5" t="s">
        <v>19</v>
      </c>
      <c r="C267" s="8">
        <v>38153</v>
      </c>
      <c r="D267" s="71"/>
      <c r="E267" s="71"/>
      <c r="F267" s="71"/>
      <c r="G267" s="10"/>
      <c r="H267" s="69"/>
      <c r="I267" s="22"/>
      <c r="J267" s="12"/>
      <c r="K267" s="69">
        <f t="shared" si="30"/>
        <v>43.5</v>
      </c>
      <c r="L267" s="69">
        <f t="shared" si="36"/>
        <v>11.6</v>
      </c>
      <c r="M267" s="69">
        <f t="shared" si="31"/>
        <v>11.6</v>
      </c>
      <c r="N267" s="69">
        <f t="shared" si="32"/>
        <v>7.25</v>
      </c>
      <c r="O267" s="12">
        <v>3</v>
      </c>
      <c r="P267" s="71">
        <v>3</v>
      </c>
      <c r="Q267" s="122">
        <f t="shared" si="35"/>
        <v>145</v>
      </c>
      <c r="R267" s="22"/>
    </row>
    <row r="268" spans="1:18" ht="12.75">
      <c r="A268" s="109"/>
      <c r="B268" s="5" t="s">
        <v>20</v>
      </c>
      <c r="C268" s="8">
        <v>38154</v>
      </c>
      <c r="D268" s="71"/>
      <c r="E268" s="71"/>
      <c r="F268" s="71"/>
      <c r="G268" s="10"/>
      <c r="H268" s="69"/>
      <c r="I268" s="22"/>
      <c r="J268" s="12"/>
      <c r="K268" s="69">
        <f t="shared" si="30"/>
        <v>43.5</v>
      </c>
      <c r="L268" s="69">
        <f t="shared" si="36"/>
        <v>11.6</v>
      </c>
      <c r="M268" s="69">
        <f t="shared" si="31"/>
        <v>11.6</v>
      </c>
      <c r="N268" s="69">
        <f t="shared" si="32"/>
        <v>7.25</v>
      </c>
      <c r="O268" s="12">
        <v>3</v>
      </c>
      <c r="P268" s="71">
        <v>3</v>
      </c>
      <c r="Q268" s="122">
        <f t="shared" si="35"/>
        <v>145</v>
      </c>
      <c r="R268" s="22"/>
    </row>
    <row r="269" spans="1:18" ht="12.75">
      <c r="A269" s="109"/>
      <c r="B269" s="5" t="s">
        <v>21</v>
      </c>
      <c r="C269" s="8">
        <v>38155</v>
      </c>
      <c r="D269" s="71"/>
      <c r="E269" s="71"/>
      <c r="F269" s="71"/>
      <c r="G269" s="10"/>
      <c r="H269" s="69"/>
      <c r="I269" s="22"/>
      <c r="J269" s="12"/>
      <c r="K269" s="69">
        <f t="shared" si="30"/>
        <v>43.5</v>
      </c>
      <c r="L269" s="69">
        <f t="shared" si="36"/>
        <v>11.6</v>
      </c>
      <c r="M269" s="69">
        <f t="shared" si="31"/>
        <v>11.6</v>
      </c>
      <c r="N269" s="69">
        <f t="shared" si="32"/>
        <v>7.25</v>
      </c>
      <c r="O269" s="12">
        <v>3</v>
      </c>
      <c r="P269" s="71">
        <v>3</v>
      </c>
      <c r="Q269" s="122">
        <f t="shared" si="35"/>
        <v>145</v>
      </c>
      <c r="R269" s="22"/>
    </row>
    <row r="270" spans="1:18" ht="12.75">
      <c r="A270" s="109"/>
      <c r="B270" s="53" t="s">
        <v>16</v>
      </c>
      <c r="C270" s="6">
        <v>38156</v>
      </c>
      <c r="D270" s="70">
        <f>($D$4*I270)/100</f>
        <v>21.75</v>
      </c>
      <c r="E270" s="70">
        <f>($E$4*I270)/100</f>
        <v>21.75</v>
      </c>
      <c r="F270" s="70">
        <f>($F$4*I270)/100</f>
        <v>14.5</v>
      </c>
      <c r="G270" s="54"/>
      <c r="H270" s="70">
        <v>2</v>
      </c>
      <c r="I270" s="55">
        <f>I18*1.45</f>
        <v>145</v>
      </c>
      <c r="J270" s="54">
        <v>400</v>
      </c>
      <c r="K270" s="70">
        <f t="shared" si="30"/>
        <v>43.5</v>
      </c>
      <c r="L270" s="70">
        <f t="shared" si="36"/>
        <v>11.6</v>
      </c>
      <c r="M270" s="70">
        <f t="shared" si="31"/>
        <v>11.6</v>
      </c>
      <c r="N270" s="70">
        <f t="shared" si="32"/>
        <v>7.25</v>
      </c>
      <c r="O270" s="54">
        <v>3</v>
      </c>
      <c r="P270" s="70">
        <v>3</v>
      </c>
      <c r="Q270" s="123">
        <f t="shared" si="35"/>
        <v>145</v>
      </c>
      <c r="R270" s="22"/>
    </row>
    <row r="271" spans="1:18" ht="12.75">
      <c r="A271" s="109"/>
      <c r="B271" s="5" t="s">
        <v>6</v>
      </c>
      <c r="C271" s="8">
        <v>38157</v>
      </c>
      <c r="D271" s="71"/>
      <c r="E271" s="71"/>
      <c r="F271" s="71"/>
      <c r="G271" s="10"/>
      <c r="H271" s="69"/>
      <c r="I271" s="22"/>
      <c r="J271" s="12"/>
      <c r="K271" s="69">
        <f t="shared" si="30"/>
        <v>43.5</v>
      </c>
      <c r="L271" s="69">
        <f t="shared" si="36"/>
        <v>11.6</v>
      </c>
      <c r="M271" s="69">
        <f t="shared" si="31"/>
        <v>11.6</v>
      </c>
      <c r="N271" s="69">
        <f t="shared" si="32"/>
        <v>7.25</v>
      </c>
      <c r="O271" s="12">
        <v>3</v>
      </c>
      <c r="P271" s="71">
        <v>3</v>
      </c>
      <c r="Q271" s="122">
        <f t="shared" si="35"/>
        <v>145</v>
      </c>
      <c r="R271" s="22"/>
    </row>
    <row r="272" spans="1:18" ht="12.75">
      <c r="A272" s="109"/>
      <c r="B272" s="5" t="s">
        <v>17</v>
      </c>
      <c r="C272" s="8">
        <v>38158</v>
      </c>
      <c r="D272" s="71"/>
      <c r="E272" s="71"/>
      <c r="F272" s="71"/>
      <c r="G272" s="10"/>
      <c r="H272" s="69"/>
      <c r="I272" s="22"/>
      <c r="J272" s="12"/>
      <c r="K272" s="69">
        <f t="shared" si="30"/>
        <v>43.5</v>
      </c>
      <c r="L272" s="69">
        <f t="shared" si="36"/>
        <v>11.6</v>
      </c>
      <c r="M272" s="69">
        <f t="shared" si="31"/>
        <v>11.6</v>
      </c>
      <c r="N272" s="69">
        <f t="shared" si="32"/>
        <v>7.25</v>
      </c>
      <c r="O272" s="12">
        <v>3</v>
      </c>
      <c r="P272" s="71">
        <v>3</v>
      </c>
      <c r="Q272" s="122">
        <f t="shared" si="35"/>
        <v>145</v>
      </c>
      <c r="R272" s="22"/>
    </row>
    <row r="273" spans="1:18" ht="12.75">
      <c r="A273" s="109"/>
      <c r="B273" s="5" t="s">
        <v>18</v>
      </c>
      <c r="C273" s="8">
        <v>38159</v>
      </c>
      <c r="D273" s="71"/>
      <c r="E273" s="71"/>
      <c r="F273" s="71"/>
      <c r="G273" s="10"/>
      <c r="H273" s="69"/>
      <c r="I273" s="22"/>
      <c r="J273" s="12"/>
      <c r="K273" s="69">
        <f t="shared" si="30"/>
        <v>43.5</v>
      </c>
      <c r="L273" s="69">
        <f t="shared" si="36"/>
        <v>11.6</v>
      </c>
      <c r="M273" s="69">
        <f t="shared" si="31"/>
        <v>11.6</v>
      </c>
      <c r="N273" s="69">
        <f t="shared" si="32"/>
        <v>7.25</v>
      </c>
      <c r="O273" s="12">
        <v>3</v>
      </c>
      <c r="P273" s="71">
        <v>3</v>
      </c>
      <c r="Q273" s="122">
        <f t="shared" si="35"/>
        <v>145</v>
      </c>
      <c r="R273" s="22"/>
    </row>
    <row r="274" spans="1:18" ht="12.75">
      <c r="A274" s="109"/>
      <c r="B274" s="5" t="s">
        <v>19</v>
      </c>
      <c r="C274" s="8">
        <v>38160</v>
      </c>
      <c r="D274" s="71"/>
      <c r="E274" s="71"/>
      <c r="F274" s="71"/>
      <c r="G274" s="10"/>
      <c r="H274" s="69"/>
      <c r="I274" s="22"/>
      <c r="J274" s="12"/>
      <c r="K274" s="69">
        <f t="shared" si="30"/>
        <v>43.5</v>
      </c>
      <c r="L274" s="69">
        <f t="shared" si="36"/>
        <v>11.6</v>
      </c>
      <c r="M274" s="69">
        <f t="shared" si="31"/>
        <v>11.6</v>
      </c>
      <c r="N274" s="69">
        <f t="shared" si="32"/>
        <v>7.25</v>
      </c>
      <c r="O274" s="12">
        <v>3</v>
      </c>
      <c r="P274" s="71">
        <v>3</v>
      </c>
      <c r="Q274" s="122">
        <f t="shared" si="35"/>
        <v>145</v>
      </c>
      <c r="R274" s="22"/>
    </row>
    <row r="275" spans="1:18" ht="12.75">
      <c r="A275" s="109"/>
      <c r="B275" s="5" t="s">
        <v>20</v>
      </c>
      <c r="C275" s="8">
        <v>38161</v>
      </c>
      <c r="D275" s="71"/>
      <c r="E275" s="71"/>
      <c r="F275" s="71"/>
      <c r="G275" s="10"/>
      <c r="H275" s="69"/>
      <c r="I275" s="22"/>
      <c r="J275" s="12"/>
      <c r="K275" s="69">
        <f t="shared" si="30"/>
        <v>43.5</v>
      </c>
      <c r="L275" s="69">
        <f t="shared" si="36"/>
        <v>11.6</v>
      </c>
      <c r="M275" s="69">
        <f t="shared" si="31"/>
        <v>11.6</v>
      </c>
      <c r="N275" s="69">
        <f t="shared" si="32"/>
        <v>7.25</v>
      </c>
      <c r="O275" s="12">
        <v>3</v>
      </c>
      <c r="P275" s="71">
        <v>3</v>
      </c>
      <c r="Q275" s="122">
        <f t="shared" si="35"/>
        <v>145</v>
      </c>
      <c r="R275" s="22"/>
    </row>
    <row r="276" spans="1:18" ht="12.75">
      <c r="A276" s="109"/>
      <c r="B276" s="5" t="s">
        <v>21</v>
      </c>
      <c r="C276" s="8">
        <v>38162</v>
      </c>
      <c r="D276" s="71"/>
      <c r="E276" s="71"/>
      <c r="F276" s="71"/>
      <c r="G276" s="10"/>
      <c r="H276" s="69"/>
      <c r="I276" s="22"/>
      <c r="J276" s="12"/>
      <c r="K276" s="69">
        <f t="shared" si="30"/>
        <v>43.5</v>
      </c>
      <c r="L276" s="69">
        <f t="shared" si="36"/>
        <v>11.6</v>
      </c>
      <c r="M276" s="69">
        <f t="shared" si="31"/>
        <v>11.6</v>
      </c>
      <c r="N276" s="69">
        <f t="shared" si="32"/>
        <v>7.25</v>
      </c>
      <c r="O276" s="12">
        <v>3</v>
      </c>
      <c r="P276" s="71">
        <v>3</v>
      </c>
      <c r="Q276" s="122">
        <f t="shared" si="35"/>
        <v>145</v>
      </c>
      <c r="R276" s="22"/>
    </row>
    <row r="277" spans="1:18" ht="12.75">
      <c r="A277" s="109"/>
      <c r="B277" s="53" t="s">
        <v>16</v>
      </c>
      <c r="C277" s="6">
        <v>38163</v>
      </c>
      <c r="D277" s="70">
        <f>($D$4*I277)/100</f>
        <v>21.75</v>
      </c>
      <c r="E277" s="70">
        <f>($E$4*I277)/100</f>
        <v>21.75</v>
      </c>
      <c r="F277" s="70">
        <f>($F$4*I277)/100</f>
        <v>14.5</v>
      </c>
      <c r="G277" s="54"/>
      <c r="H277" s="70">
        <v>2</v>
      </c>
      <c r="I277" s="55">
        <f>I25*1.45</f>
        <v>145</v>
      </c>
      <c r="J277" s="54">
        <v>400</v>
      </c>
      <c r="K277" s="70">
        <f t="shared" si="30"/>
        <v>43.5</v>
      </c>
      <c r="L277" s="70">
        <f t="shared" si="36"/>
        <v>11.6</v>
      </c>
      <c r="M277" s="70">
        <f t="shared" si="31"/>
        <v>11.6</v>
      </c>
      <c r="N277" s="70">
        <f t="shared" si="32"/>
        <v>7.25</v>
      </c>
      <c r="O277" s="54">
        <v>3</v>
      </c>
      <c r="P277" s="70">
        <v>3</v>
      </c>
      <c r="Q277" s="123">
        <f t="shared" si="35"/>
        <v>145</v>
      </c>
      <c r="R277" s="22"/>
    </row>
    <row r="278" spans="1:18" ht="12.75">
      <c r="A278" s="109"/>
      <c r="B278" s="5" t="s">
        <v>6</v>
      </c>
      <c r="C278" s="8">
        <v>38164</v>
      </c>
      <c r="D278" s="71"/>
      <c r="E278" s="71"/>
      <c r="F278" s="71"/>
      <c r="G278" s="10"/>
      <c r="H278" s="69"/>
      <c r="I278" s="22"/>
      <c r="J278" s="12"/>
      <c r="K278" s="69">
        <f t="shared" si="30"/>
        <v>43.5</v>
      </c>
      <c r="L278" s="69">
        <f t="shared" si="36"/>
        <v>11.6</v>
      </c>
      <c r="M278" s="69">
        <f t="shared" si="31"/>
        <v>11.6</v>
      </c>
      <c r="N278" s="69">
        <f t="shared" si="32"/>
        <v>7.25</v>
      </c>
      <c r="O278" s="12">
        <v>3</v>
      </c>
      <c r="P278" s="71">
        <v>3</v>
      </c>
      <c r="Q278" s="122">
        <f t="shared" si="35"/>
        <v>145</v>
      </c>
      <c r="R278" s="22"/>
    </row>
    <row r="279" spans="1:18" ht="12.75">
      <c r="A279" s="109"/>
      <c r="B279" s="5" t="s">
        <v>17</v>
      </c>
      <c r="C279" s="8">
        <v>38165</v>
      </c>
      <c r="D279" s="71"/>
      <c r="E279" s="71"/>
      <c r="F279" s="71"/>
      <c r="G279" s="10"/>
      <c r="H279" s="69"/>
      <c r="I279" s="22"/>
      <c r="J279" s="12"/>
      <c r="K279" s="69">
        <f t="shared" si="30"/>
        <v>43.5</v>
      </c>
      <c r="L279" s="69">
        <f t="shared" si="36"/>
        <v>11.6</v>
      </c>
      <c r="M279" s="69">
        <f t="shared" si="31"/>
        <v>11.6</v>
      </c>
      <c r="N279" s="69">
        <f t="shared" si="32"/>
        <v>7.25</v>
      </c>
      <c r="O279" s="12">
        <v>3</v>
      </c>
      <c r="P279" s="71">
        <v>3</v>
      </c>
      <c r="Q279" s="122">
        <f t="shared" si="35"/>
        <v>145</v>
      </c>
      <c r="R279" s="22"/>
    </row>
    <row r="280" spans="1:18" ht="12.75">
      <c r="A280" s="109"/>
      <c r="B280" s="5" t="s">
        <v>18</v>
      </c>
      <c r="C280" s="8">
        <v>38166</v>
      </c>
      <c r="D280" s="71"/>
      <c r="E280" s="71"/>
      <c r="F280" s="71"/>
      <c r="G280" s="12"/>
      <c r="H280" s="69"/>
      <c r="I280" s="22"/>
      <c r="J280" s="12"/>
      <c r="K280" s="69">
        <f t="shared" si="30"/>
        <v>43.5</v>
      </c>
      <c r="L280" s="69">
        <f t="shared" si="36"/>
        <v>11.6</v>
      </c>
      <c r="M280" s="69">
        <f t="shared" si="31"/>
        <v>11.6</v>
      </c>
      <c r="N280" s="69">
        <f t="shared" si="32"/>
        <v>7.25</v>
      </c>
      <c r="O280" s="12">
        <v>3</v>
      </c>
      <c r="P280" s="71">
        <v>3</v>
      </c>
      <c r="Q280" s="122">
        <f t="shared" si="35"/>
        <v>145</v>
      </c>
      <c r="R280" s="22"/>
    </row>
    <row r="281" spans="1:18" ht="12.75">
      <c r="A281" s="109"/>
      <c r="B281" s="5" t="s">
        <v>19</v>
      </c>
      <c r="C281" s="8">
        <v>38167</v>
      </c>
      <c r="D281" s="71"/>
      <c r="E281" s="71"/>
      <c r="F281" s="71"/>
      <c r="G281" s="12"/>
      <c r="H281" s="69"/>
      <c r="I281" s="22"/>
      <c r="J281" s="12"/>
      <c r="K281" s="69">
        <f t="shared" si="30"/>
        <v>43.5</v>
      </c>
      <c r="L281" s="69">
        <f t="shared" si="36"/>
        <v>11.6</v>
      </c>
      <c r="M281" s="69">
        <f t="shared" si="31"/>
        <v>11.6</v>
      </c>
      <c r="N281" s="69">
        <f t="shared" si="32"/>
        <v>7.25</v>
      </c>
      <c r="O281" s="12">
        <v>3</v>
      </c>
      <c r="P281" s="71">
        <v>3</v>
      </c>
      <c r="Q281" s="122">
        <f t="shared" si="35"/>
        <v>145</v>
      </c>
      <c r="R281" s="22"/>
    </row>
    <row r="282" spans="1:18" ht="12.75">
      <c r="A282" s="109"/>
      <c r="B282" s="5" t="s">
        <v>20</v>
      </c>
      <c r="C282" s="8">
        <v>38168</v>
      </c>
      <c r="D282" s="71"/>
      <c r="E282" s="71"/>
      <c r="F282" s="71"/>
      <c r="G282" s="10"/>
      <c r="H282" s="69">
        <v>2</v>
      </c>
      <c r="I282" s="22"/>
      <c r="J282" s="10">
        <v>400</v>
      </c>
      <c r="K282" s="69">
        <f t="shared" si="30"/>
        <v>43.5</v>
      </c>
      <c r="L282" s="69">
        <f t="shared" si="36"/>
        <v>11.6</v>
      </c>
      <c r="M282" s="69">
        <f t="shared" si="31"/>
        <v>11.6</v>
      </c>
      <c r="N282" s="69">
        <f t="shared" si="32"/>
        <v>7.25</v>
      </c>
      <c r="O282" s="12">
        <v>3</v>
      </c>
      <c r="P282" s="71">
        <v>3</v>
      </c>
      <c r="Q282" s="122">
        <f t="shared" si="35"/>
        <v>145</v>
      </c>
      <c r="R282" s="22"/>
    </row>
    <row r="283" spans="1:18" ht="13.5" thickBot="1">
      <c r="A283" s="109"/>
      <c r="B283" s="90" t="s">
        <v>21</v>
      </c>
      <c r="C283" s="91">
        <v>38169</v>
      </c>
      <c r="D283" s="92"/>
      <c r="E283" s="92"/>
      <c r="F283" s="92"/>
      <c r="G283" s="93"/>
      <c r="H283" s="94"/>
      <c r="I283" s="95"/>
      <c r="J283" s="93"/>
      <c r="K283" s="94">
        <f t="shared" si="30"/>
        <v>43.5</v>
      </c>
      <c r="L283" s="94">
        <f t="shared" si="36"/>
        <v>11.6</v>
      </c>
      <c r="M283" s="94">
        <f t="shared" si="31"/>
        <v>11.6</v>
      </c>
      <c r="N283" s="94">
        <f t="shared" si="32"/>
        <v>7.25</v>
      </c>
      <c r="O283" s="93">
        <v>3</v>
      </c>
      <c r="P283" s="92">
        <v>3</v>
      </c>
      <c r="Q283" s="124">
        <f t="shared" si="35"/>
        <v>145</v>
      </c>
      <c r="R283" s="22"/>
    </row>
    <row r="284" spans="1:18" ht="13.5" thickBot="1">
      <c r="A284" s="112"/>
      <c r="B284" s="102" t="s">
        <v>16</v>
      </c>
      <c r="C284" s="103">
        <v>38170</v>
      </c>
      <c r="D284" s="104">
        <f>($D$4*I284)/100</f>
        <v>22.5</v>
      </c>
      <c r="E284" s="104">
        <f>($E$4*I284)/100</f>
        <v>22.5</v>
      </c>
      <c r="F284" s="104">
        <f>($F$4*I284)/100</f>
        <v>15</v>
      </c>
      <c r="G284" s="105"/>
      <c r="H284" s="104">
        <v>3</v>
      </c>
      <c r="I284" s="106">
        <f>I4*1.5</f>
        <v>150</v>
      </c>
      <c r="J284" s="105"/>
      <c r="K284" s="104">
        <f t="shared" si="30"/>
        <v>45</v>
      </c>
      <c r="L284" s="104">
        <f>($L$4*Q284)/100</f>
        <v>12</v>
      </c>
      <c r="M284" s="104">
        <f t="shared" si="31"/>
        <v>12</v>
      </c>
      <c r="N284" s="104">
        <f t="shared" si="32"/>
        <v>7.5</v>
      </c>
      <c r="O284" s="107">
        <v>3</v>
      </c>
      <c r="P284" s="104">
        <v>3</v>
      </c>
      <c r="Q284" s="125">
        <f aca="true" t="shared" si="37" ref="Q284:Q311">Q4*1.5</f>
        <v>150</v>
      </c>
      <c r="R284" s="131"/>
    </row>
    <row r="285" spans="1:18" ht="12.75">
      <c r="A285" s="109"/>
      <c r="B285" s="96" t="s">
        <v>6</v>
      </c>
      <c r="C285" s="97">
        <v>38171</v>
      </c>
      <c r="D285" s="98"/>
      <c r="E285" s="98"/>
      <c r="F285" s="98"/>
      <c r="G285" s="99"/>
      <c r="H285" s="100"/>
      <c r="I285" s="101"/>
      <c r="J285" s="99"/>
      <c r="K285" s="100">
        <f t="shared" si="30"/>
        <v>45</v>
      </c>
      <c r="L285" s="100">
        <f aca="true" t="shared" si="38" ref="L285:L311">($L$5*Q285)/100</f>
        <v>12</v>
      </c>
      <c r="M285" s="100">
        <f t="shared" si="31"/>
        <v>12</v>
      </c>
      <c r="N285" s="100">
        <f t="shared" si="32"/>
        <v>7.5</v>
      </c>
      <c r="O285" s="99">
        <v>3</v>
      </c>
      <c r="P285" s="98">
        <v>3</v>
      </c>
      <c r="Q285" s="126">
        <f t="shared" si="37"/>
        <v>150</v>
      </c>
      <c r="R285" s="22"/>
    </row>
    <row r="286" spans="1:18" ht="12.75">
      <c r="A286" s="109"/>
      <c r="B286" s="5" t="s">
        <v>17</v>
      </c>
      <c r="C286" s="8">
        <v>38172</v>
      </c>
      <c r="D286" s="71"/>
      <c r="E286" s="71"/>
      <c r="F286" s="71"/>
      <c r="G286" s="10"/>
      <c r="H286" s="69"/>
      <c r="I286" s="23"/>
      <c r="J286" s="10"/>
      <c r="K286" s="69">
        <f t="shared" si="30"/>
        <v>45</v>
      </c>
      <c r="L286" s="69">
        <f t="shared" si="38"/>
        <v>12</v>
      </c>
      <c r="M286" s="69">
        <f t="shared" si="31"/>
        <v>12</v>
      </c>
      <c r="N286" s="69">
        <f t="shared" si="32"/>
        <v>7.5</v>
      </c>
      <c r="O286" s="10">
        <v>3</v>
      </c>
      <c r="P286" s="71">
        <v>3</v>
      </c>
      <c r="Q286" s="122">
        <f t="shared" si="37"/>
        <v>150</v>
      </c>
      <c r="R286" s="22"/>
    </row>
    <row r="287" spans="1:18" ht="12.75">
      <c r="A287" s="109"/>
      <c r="B287" s="5" t="s">
        <v>18</v>
      </c>
      <c r="C287" s="8">
        <v>38173</v>
      </c>
      <c r="D287" s="71"/>
      <c r="E287" s="71"/>
      <c r="F287" s="71"/>
      <c r="G287" s="10"/>
      <c r="H287" s="69"/>
      <c r="I287" s="22"/>
      <c r="J287" s="10"/>
      <c r="K287" s="69">
        <f t="shared" si="30"/>
        <v>45</v>
      </c>
      <c r="L287" s="69">
        <f t="shared" si="38"/>
        <v>12</v>
      </c>
      <c r="M287" s="69">
        <f t="shared" si="31"/>
        <v>12</v>
      </c>
      <c r="N287" s="69">
        <f t="shared" si="32"/>
        <v>7.5</v>
      </c>
      <c r="O287" s="10">
        <v>3</v>
      </c>
      <c r="P287" s="71">
        <v>3</v>
      </c>
      <c r="Q287" s="122">
        <f t="shared" si="37"/>
        <v>150</v>
      </c>
      <c r="R287" s="22"/>
    </row>
    <row r="288" spans="1:18" ht="12.75">
      <c r="A288" s="109"/>
      <c r="B288" s="5" t="s">
        <v>19</v>
      </c>
      <c r="C288" s="8">
        <v>38174</v>
      </c>
      <c r="D288" s="71"/>
      <c r="E288" s="71"/>
      <c r="F288" s="71"/>
      <c r="G288" s="10"/>
      <c r="H288" s="69"/>
      <c r="I288" s="22"/>
      <c r="J288" s="10"/>
      <c r="K288" s="69">
        <f aca="true" t="shared" si="39" ref="K288:K351">($K$4*Q288)/100</f>
        <v>45</v>
      </c>
      <c r="L288" s="69">
        <f t="shared" si="38"/>
        <v>12</v>
      </c>
      <c r="M288" s="69">
        <f aca="true" t="shared" si="40" ref="M288:M351">($M$4*Q288)/100</f>
        <v>12</v>
      </c>
      <c r="N288" s="69">
        <f aca="true" t="shared" si="41" ref="N288:N351">($N$4*Q288)/100</f>
        <v>7.5</v>
      </c>
      <c r="O288" s="10">
        <v>3</v>
      </c>
      <c r="P288" s="71">
        <v>3</v>
      </c>
      <c r="Q288" s="122">
        <f t="shared" si="37"/>
        <v>150</v>
      </c>
      <c r="R288" s="22"/>
    </row>
    <row r="289" spans="1:18" ht="12.75">
      <c r="A289" s="109"/>
      <c r="B289" s="5" t="s">
        <v>20</v>
      </c>
      <c r="C289" s="8">
        <v>38175</v>
      </c>
      <c r="D289" s="71"/>
      <c r="E289" s="71"/>
      <c r="F289" s="71"/>
      <c r="G289" s="10"/>
      <c r="H289" s="69"/>
      <c r="I289" s="22"/>
      <c r="J289" s="10"/>
      <c r="K289" s="69">
        <f t="shared" si="39"/>
        <v>45</v>
      </c>
      <c r="L289" s="69">
        <f t="shared" si="38"/>
        <v>12</v>
      </c>
      <c r="M289" s="69">
        <f t="shared" si="40"/>
        <v>12</v>
      </c>
      <c r="N289" s="69">
        <f t="shared" si="41"/>
        <v>7.5</v>
      </c>
      <c r="O289" s="10">
        <v>3</v>
      </c>
      <c r="P289" s="71">
        <v>3</v>
      </c>
      <c r="Q289" s="122">
        <f t="shared" si="37"/>
        <v>150</v>
      </c>
      <c r="R289" s="22"/>
    </row>
    <row r="290" spans="1:18" ht="12.75">
      <c r="A290" s="109"/>
      <c r="B290" s="5" t="s">
        <v>21</v>
      </c>
      <c r="C290" s="8">
        <v>38176</v>
      </c>
      <c r="D290" s="71"/>
      <c r="E290" s="71"/>
      <c r="F290" s="71"/>
      <c r="G290" s="10"/>
      <c r="H290" s="69"/>
      <c r="I290" s="22"/>
      <c r="J290" s="10"/>
      <c r="K290" s="69">
        <f t="shared" si="39"/>
        <v>45</v>
      </c>
      <c r="L290" s="69">
        <f t="shared" si="38"/>
        <v>12</v>
      </c>
      <c r="M290" s="69">
        <f t="shared" si="40"/>
        <v>12</v>
      </c>
      <c r="N290" s="69">
        <f t="shared" si="41"/>
        <v>7.5</v>
      </c>
      <c r="O290" s="10">
        <v>3</v>
      </c>
      <c r="P290" s="71">
        <v>3</v>
      </c>
      <c r="Q290" s="122">
        <f t="shared" si="37"/>
        <v>150</v>
      </c>
      <c r="R290" s="22"/>
    </row>
    <row r="291" spans="1:18" ht="12.75">
      <c r="A291" s="109"/>
      <c r="B291" s="53" t="s">
        <v>16</v>
      </c>
      <c r="C291" s="6">
        <v>38177</v>
      </c>
      <c r="D291" s="70">
        <f>($D$4*I291)/100</f>
        <v>22.5</v>
      </c>
      <c r="E291" s="70">
        <f>($E$4*I291)/100</f>
        <v>22.5</v>
      </c>
      <c r="F291" s="70">
        <f>($F$4*I291)/100</f>
        <v>15</v>
      </c>
      <c r="G291" s="54"/>
      <c r="H291" s="70">
        <v>2</v>
      </c>
      <c r="I291" s="55">
        <f>I11*1.5</f>
        <v>150</v>
      </c>
      <c r="J291" s="54">
        <v>400</v>
      </c>
      <c r="K291" s="70">
        <f t="shared" si="39"/>
        <v>45</v>
      </c>
      <c r="L291" s="70">
        <f t="shared" si="38"/>
        <v>12</v>
      </c>
      <c r="M291" s="70">
        <f t="shared" si="40"/>
        <v>12</v>
      </c>
      <c r="N291" s="70">
        <f t="shared" si="41"/>
        <v>7.5</v>
      </c>
      <c r="O291" s="54">
        <v>3</v>
      </c>
      <c r="P291" s="70">
        <v>3</v>
      </c>
      <c r="Q291" s="123">
        <f t="shared" si="37"/>
        <v>150</v>
      </c>
      <c r="R291" s="22"/>
    </row>
    <row r="292" spans="1:18" ht="12.75">
      <c r="A292" s="109"/>
      <c r="B292" s="5" t="s">
        <v>6</v>
      </c>
      <c r="C292" s="8">
        <v>38178</v>
      </c>
      <c r="D292" s="71"/>
      <c r="E292" s="71"/>
      <c r="F292" s="71"/>
      <c r="G292" s="10"/>
      <c r="H292" s="69"/>
      <c r="I292" s="22"/>
      <c r="J292" s="12"/>
      <c r="K292" s="69">
        <f t="shared" si="39"/>
        <v>45</v>
      </c>
      <c r="L292" s="69">
        <f t="shared" si="38"/>
        <v>12</v>
      </c>
      <c r="M292" s="69">
        <f t="shared" si="40"/>
        <v>12</v>
      </c>
      <c r="N292" s="69">
        <f t="shared" si="41"/>
        <v>7.5</v>
      </c>
      <c r="O292" s="12">
        <v>3</v>
      </c>
      <c r="P292" s="71">
        <v>3</v>
      </c>
      <c r="Q292" s="122">
        <f t="shared" si="37"/>
        <v>150</v>
      </c>
      <c r="R292" s="22"/>
    </row>
    <row r="293" spans="1:18" ht="12.75">
      <c r="A293" s="109"/>
      <c r="B293" s="5" t="s">
        <v>17</v>
      </c>
      <c r="C293" s="8">
        <v>38179</v>
      </c>
      <c r="D293" s="71"/>
      <c r="E293" s="71"/>
      <c r="F293" s="71"/>
      <c r="G293" s="10"/>
      <c r="H293" s="69"/>
      <c r="I293" s="22"/>
      <c r="J293" s="12"/>
      <c r="K293" s="69">
        <f t="shared" si="39"/>
        <v>45</v>
      </c>
      <c r="L293" s="69">
        <f t="shared" si="38"/>
        <v>12</v>
      </c>
      <c r="M293" s="69">
        <f t="shared" si="40"/>
        <v>12</v>
      </c>
      <c r="N293" s="69">
        <f t="shared" si="41"/>
        <v>7.5</v>
      </c>
      <c r="O293" s="12">
        <v>3</v>
      </c>
      <c r="P293" s="71">
        <v>3</v>
      </c>
      <c r="Q293" s="122">
        <f t="shared" si="37"/>
        <v>150</v>
      </c>
      <c r="R293" s="22"/>
    </row>
    <row r="294" spans="1:18" ht="12.75">
      <c r="A294" s="109"/>
      <c r="B294" s="5" t="s">
        <v>18</v>
      </c>
      <c r="C294" s="8">
        <v>38180</v>
      </c>
      <c r="D294" s="71"/>
      <c r="E294" s="71"/>
      <c r="F294" s="71"/>
      <c r="G294" s="10"/>
      <c r="H294" s="69"/>
      <c r="I294" s="22"/>
      <c r="J294" s="12"/>
      <c r="K294" s="69">
        <f t="shared" si="39"/>
        <v>45</v>
      </c>
      <c r="L294" s="69">
        <f t="shared" si="38"/>
        <v>12</v>
      </c>
      <c r="M294" s="69">
        <f t="shared" si="40"/>
        <v>12</v>
      </c>
      <c r="N294" s="69">
        <f t="shared" si="41"/>
        <v>7.5</v>
      </c>
      <c r="O294" s="12">
        <v>3</v>
      </c>
      <c r="P294" s="71">
        <v>3</v>
      </c>
      <c r="Q294" s="122">
        <f t="shared" si="37"/>
        <v>150</v>
      </c>
      <c r="R294" s="22"/>
    </row>
    <row r="295" spans="1:18" ht="12.75">
      <c r="A295" s="109"/>
      <c r="B295" s="5" t="s">
        <v>19</v>
      </c>
      <c r="C295" s="8">
        <v>38181</v>
      </c>
      <c r="D295" s="71"/>
      <c r="E295" s="71"/>
      <c r="F295" s="71"/>
      <c r="G295" s="10"/>
      <c r="H295" s="69"/>
      <c r="I295" s="22"/>
      <c r="J295" s="12"/>
      <c r="K295" s="69">
        <f t="shared" si="39"/>
        <v>45</v>
      </c>
      <c r="L295" s="69">
        <f t="shared" si="38"/>
        <v>12</v>
      </c>
      <c r="M295" s="69">
        <f t="shared" si="40"/>
        <v>12</v>
      </c>
      <c r="N295" s="69">
        <f t="shared" si="41"/>
        <v>7.5</v>
      </c>
      <c r="O295" s="12">
        <v>3</v>
      </c>
      <c r="P295" s="71">
        <v>3</v>
      </c>
      <c r="Q295" s="122">
        <f t="shared" si="37"/>
        <v>150</v>
      </c>
      <c r="R295" s="22"/>
    </row>
    <row r="296" spans="1:18" ht="12.75">
      <c r="A296" s="109"/>
      <c r="B296" s="5" t="s">
        <v>20</v>
      </c>
      <c r="C296" s="8">
        <v>38182</v>
      </c>
      <c r="D296" s="71"/>
      <c r="E296" s="71"/>
      <c r="F296" s="71"/>
      <c r="G296" s="10"/>
      <c r="H296" s="69"/>
      <c r="I296" s="22"/>
      <c r="J296" s="12"/>
      <c r="K296" s="69">
        <f t="shared" si="39"/>
        <v>45</v>
      </c>
      <c r="L296" s="69">
        <f t="shared" si="38"/>
        <v>12</v>
      </c>
      <c r="M296" s="69">
        <f t="shared" si="40"/>
        <v>12</v>
      </c>
      <c r="N296" s="69">
        <f t="shared" si="41"/>
        <v>7.5</v>
      </c>
      <c r="O296" s="12">
        <v>3</v>
      </c>
      <c r="P296" s="71">
        <v>3</v>
      </c>
      <c r="Q296" s="122">
        <f t="shared" si="37"/>
        <v>150</v>
      </c>
      <c r="R296" s="22"/>
    </row>
    <row r="297" spans="1:18" ht="12.75">
      <c r="A297" s="109"/>
      <c r="B297" s="5" t="s">
        <v>21</v>
      </c>
      <c r="C297" s="8">
        <v>38183</v>
      </c>
      <c r="D297" s="71"/>
      <c r="E297" s="71"/>
      <c r="F297" s="71"/>
      <c r="G297" s="10"/>
      <c r="H297" s="69"/>
      <c r="I297" s="22"/>
      <c r="J297" s="12"/>
      <c r="K297" s="69">
        <f t="shared" si="39"/>
        <v>45</v>
      </c>
      <c r="L297" s="69">
        <f t="shared" si="38"/>
        <v>12</v>
      </c>
      <c r="M297" s="69">
        <f t="shared" si="40"/>
        <v>12</v>
      </c>
      <c r="N297" s="69">
        <f t="shared" si="41"/>
        <v>7.5</v>
      </c>
      <c r="O297" s="12">
        <v>3</v>
      </c>
      <c r="P297" s="71">
        <v>3</v>
      </c>
      <c r="Q297" s="122">
        <f t="shared" si="37"/>
        <v>150</v>
      </c>
      <c r="R297" s="22"/>
    </row>
    <row r="298" spans="1:18" ht="12.75">
      <c r="A298" s="109"/>
      <c r="B298" s="53" t="s">
        <v>16</v>
      </c>
      <c r="C298" s="6">
        <v>38184</v>
      </c>
      <c r="D298" s="70">
        <f>($D$4*I298)/100</f>
        <v>22.5</v>
      </c>
      <c r="E298" s="70">
        <f>($E$4*I298)/100</f>
        <v>22.5</v>
      </c>
      <c r="F298" s="70">
        <f>($F$4*I298)/100</f>
        <v>15</v>
      </c>
      <c r="G298" s="54"/>
      <c r="H298" s="70">
        <v>2</v>
      </c>
      <c r="I298" s="55">
        <f>I18*1.5</f>
        <v>150</v>
      </c>
      <c r="J298" s="54">
        <v>400</v>
      </c>
      <c r="K298" s="70">
        <f t="shared" si="39"/>
        <v>45</v>
      </c>
      <c r="L298" s="70">
        <f t="shared" si="38"/>
        <v>12</v>
      </c>
      <c r="M298" s="70">
        <f t="shared" si="40"/>
        <v>12</v>
      </c>
      <c r="N298" s="70">
        <f t="shared" si="41"/>
        <v>7.5</v>
      </c>
      <c r="O298" s="54">
        <v>3</v>
      </c>
      <c r="P298" s="70">
        <v>3</v>
      </c>
      <c r="Q298" s="123">
        <f t="shared" si="37"/>
        <v>150</v>
      </c>
      <c r="R298" s="22"/>
    </row>
    <row r="299" spans="1:18" ht="12.75">
      <c r="A299" s="109"/>
      <c r="B299" s="5" t="s">
        <v>6</v>
      </c>
      <c r="C299" s="8">
        <v>38185</v>
      </c>
      <c r="D299" s="71"/>
      <c r="E299" s="71"/>
      <c r="F299" s="71"/>
      <c r="G299" s="10"/>
      <c r="H299" s="69"/>
      <c r="I299" s="22"/>
      <c r="J299" s="12"/>
      <c r="K299" s="69">
        <f t="shared" si="39"/>
        <v>45</v>
      </c>
      <c r="L299" s="69">
        <f t="shared" si="38"/>
        <v>12</v>
      </c>
      <c r="M299" s="69">
        <f t="shared" si="40"/>
        <v>12</v>
      </c>
      <c r="N299" s="69">
        <f t="shared" si="41"/>
        <v>7.5</v>
      </c>
      <c r="O299" s="12">
        <v>3</v>
      </c>
      <c r="P299" s="71">
        <v>3</v>
      </c>
      <c r="Q299" s="122">
        <f t="shared" si="37"/>
        <v>150</v>
      </c>
      <c r="R299" s="22"/>
    </row>
    <row r="300" spans="1:18" ht="12.75">
      <c r="A300" s="109"/>
      <c r="B300" s="5" t="s">
        <v>17</v>
      </c>
      <c r="C300" s="8">
        <v>38186</v>
      </c>
      <c r="D300" s="71"/>
      <c r="E300" s="71"/>
      <c r="F300" s="71"/>
      <c r="G300" s="10"/>
      <c r="H300" s="69"/>
      <c r="I300" s="22"/>
      <c r="J300" s="12"/>
      <c r="K300" s="69">
        <f t="shared" si="39"/>
        <v>45</v>
      </c>
      <c r="L300" s="69">
        <f t="shared" si="38"/>
        <v>12</v>
      </c>
      <c r="M300" s="69">
        <f t="shared" si="40"/>
        <v>12</v>
      </c>
      <c r="N300" s="69">
        <f t="shared" si="41"/>
        <v>7.5</v>
      </c>
      <c r="O300" s="12">
        <v>3</v>
      </c>
      <c r="P300" s="71">
        <v>3</v>
      </c>
      <c r="Q300" s="122">
        <f t="shared" si="37"/>
        <v>150</v>
      </c>
      <c r="R300" s="22"/>
    </row>
    <row r="301" spans="1:18" ht="12.75">
      <c r="A301" s="109"/>
      <c r="B301" s="5" t="s">
        <v>18</v>
      </c>
      <c r="C301" s="8">
        <v>38187</v>
      </c>
      <c r="D301" s="71"/>
      <c r="E301" s="71"/>
      <c r="F301" s="71"/>
      <c r="G301" s="10"/>
      <c r="H301" s="69"/>
      <c r="I301" s="22"/>
      <c r="J301" s="12"/>
      <c r="K301" s="69">
        <f t="shared" si="39"/>
        <v>45</v>
      </c>
      <c r="L301" s="69">
        <f t="shared" si="38"/>
        <v>12</v>
      </c>
      <c r="M301" s="69">
        <f t="shared" si="40"/>
        <v>12</v>
      </c>
      <c r="N301" s="69">
        <f t="shared" si="41"/>
        <v>7.5</v>
      </c>
      <c r="O301" s="12">
        <v>3</v>
      </c>
      <c r="P301" s="71">
        <v>3</v>
      </c>
      <c r="Q301" s="122">
        <f t="shared" si="37"/>
        <v>150</v>
      </c>
      <c r="R301" s="22"/>
    </row>
    <row r="302" spans="1:18" ht="12.75">
      <c r="A302" s="109"/>
      <c r="B302" s="5" t="s">
        <v>19</v>
      </c>
      <c r="C302" s="8">
        <v>38188</v>
      </c>
      <c r="D302" s="71"/>
      <c r="E302" s="71"/>
      <c r="F302" s="71"/>
      <c r="G302" s="10"/>
      <c r="H302" s="69"/>
      <c r="I302" s="22"/>
      <c r="J302" s="12"/>
      <c r="K302" s="69">
        <f t="shared" si="39"/>
        <v>45</v>
      </c>
      <c r="L302" s="69">
        <f t="shared" si="38"/>
        <v>12</v>
      </c>
      <c r="M302" s="69">
        <f t="shared" si="40"/>
        <v>12</v>
      </c>
      <c r="N302" s="69">
        <f t="shared" si="41"/>
        <v>7.5</v>
      </c>
      <c r="O302" s="12">
        <v>3</v>
      </c>
      <c r="P302" s="71">
        <v>3</v>
      </c>
      <c r="Q302" s="122">
        <f t="shared" si="37"/>
        <v>150</v>
      </c>
      <c r="R302" s="22"/>
    </row>
    <row r="303" spans="1:18" ht="12.75">
      <c r="A303" s="109"/>
      <c r="B303" s="5" t="s">
        <v>20</v>
      </c>
      <c r="C303" s="8">
        <v>38189</v>
      </c>
      <c r="D303" s="71"/>
      <c r="E303" s="71"/>
      <c r="F303" s="71"/>
      <c r="G303" s="10"/>
      <c r="H303" s="69"/>
      <c r="I303" s="22"/>
      <c r="J303" s="12"/>
      <c r="K303" s="69">
        <f t="shared" si="39"/>
        <v>45</v>
      </c>
      <c r="L303" s="69">
        <f t="shared" si="38"/>
        <v>12</v>
      </c>
      <c r="M303" s="69">
        <f t="shared" si="40"/>
        <v>12</v>
      </c>
      <c r="N303" s="69">
        <f t="shared" si="41"/>
        <v>7.5</v>
      </c>
      <c r="O303" s="12">
        <v>3</v>
      </c>
      <c r="P303" s="71">
        <v>3</v>
      </c>
      <c r="Q303" s="122">
        <f t="shared" si="37"/>
        <v>150</v>
      </c>
      <c r="R303" s="22"/>
    </row>
    <row r="304" spans="1:18" ht="12.75">
      <c r="A304" s="109"/>
      <c r="B304" s="5" t="s">
        <v>21</v>
      </c>
      <c r="C304" s="8">
        <v>38190</v>
      </c>
      <c r="D304" s="71"/>
      <c r="E304" s="71"/>
      <c r="F304" s="71"/>
      <c r="G304" s="10"/>
      <c r="H304" s="69"/>
      <c r="I304" s="22"/>
      <c r="J304" s="12"/>
      <c r="K304" s="69">
        <f t="shared" si="39"/>
        <v>45</v>
      </c>
      <c r="L304" s="69">
        <f t="shared" si="38"/>
        <v>12</v>
      </c>
      <c r="M304" s="69">
        <f t="shared" si="40"/>
        <v>12</v>
      </c>
      <c r="N304" s="69">
        <f t="shared" si="41"/>
        <v>7.5</v>
      </c>
      <c r="O304" s="12">
        <v>3</v>
      </c>
      <c r="P304" s="71">
        <v>3</v>
      </c>
      <c r="Q304" s="122">
        <f t="shared" si="37"/>
        <v>150</v>
      </c>
      <c r="R304" s="22"/>
    </row>
    <row r="305" spans="1:19" ht="12.75">
      <c r="A305" s="109"/>
      <c r="B305" s="53" t="s">
        <v>16</v>
      </c>
      <c r="C305" s="6">
        <v>38191</v>
      </c>
      <c r="D305" s="70">
        <f>($D$4*I305)/100</f>
        <v>22.5</v>
      </c>
      <c r="E305" s="70">
        <f>($E$4*I305)/100</f>
        <v>22.5</v>
      </c>
      <c r="F305" s="70">
        <f>($F$4*I305)/100</f>
        <v>15</v>
      </c>
      <c r="G305" s="54"/>
      <c r="H305" s="70">
        <v>2</v>
      </c>
      <c r="I305" s="55">
        <f>I25*1.5</f>
        <v>150</v>
      </c>
      <c r="J305" s="54">
        <v>400</v>
      </c>
      <c r="K305" s="70">
        <f t="shared" si="39"/>
        <v>45</v>
      </c>
      <c r="L305" s="70">
        <f t="shared" si="38"/>
        <v>12</v>
      </c>
      <c r="M305" s="70">
        <f t="shared" si="40"/>
        <v>12</v>
      </c>
      <c r="N305" s="70">
        <f t="shared" si="41"/>
        <v>7.5</v>
      </c>
      <c r="O305" s="54">
        <v>3</v>
      </c>
      <c r="P305" s="70">
        <v>3</v>
      </c>
      <c r="Q305" s="123">
        <f t="shared" si="37"/>
        <v>150</v>
      </c>
      <c r="R305" s="22"/>
      <c r="S305" s="4"/>
    </row>
    <row r="306" spans="1:18" ht="12.75">
      <c r="A306" s="109"/>
      <c r="B306" s="5" t="s">
        <v>6</v>
      </c>
      <c r="C306" s="8">
        <v>38192</v>
      </c>
      <c r="D306" s="71"/>
      <c r="E306" s="71"/>
      <c r="F306" s="71"/>
      <c r="G306" s="10"/>
      <c r="H306" s="69"/>
      <c r="I306" s="22"/>
      <c r="J306" s="12"/>
      <c r="K306" s="69">
        <f t="shared" si="39"/>
        <v>45</v>
      </c>
      <c r="L306" s="69">
        <f t="shared" si="38"/>
        <v>12</v>
      </c>
      <c r="M306" s="69">
        <f t="shared" si="40"/>
        <v>12</v>
      </c>
      <c r="N306" s="69">
        <f t="shared" si="41"/>
        <v>7.5</v>
      </c>
      <c r="O306" s="12">
        <v>3</v>
      </c>
      <c r="P306" s="71">
        <v>3</v>
      </c>
      <c r="Q306" s="122">
        <f t="shared" si="37"/>
        <v>150</v>
      </c>
      <c r="R306" s="22"/>
    </row>
    <row r="307" spans="1:18" ht="12.75">
      <c r="A307" s="109"/>
      <c r="B307" s="5" t="s">
        <v>17</v>
      </c>
      <c r="C307" s="8">
        <v>38193</v>
      </c>
      <c r="D307" s="71"/>
      <c r="E307" s="71"/>
      <c r="F307" s="71"/>
      <c r="G307" s="10"/>
      <c r="H307" s="69"/>
      <c r="I307" s="22"/>
      <c r="J307" s="12"/>
      <c r="K307" s="69">
        <f t="shared" si="39"/>
        <v>45</v>
      </c>
      <c r="L307" s="69">
        <f t="shared" si="38"/>
        <v>12</v>
      </c>
      <c r="M307" s="69">
        <f t="shared" si="40"/>
        <v>12</v>
      </c>
      <c r="N307" s="69">
        <f t="shared" si="41"/>
        <v>7.5</v>
      </c>
      <c r="O307" s="12">
        <v>3</v>
      </c>
      <c r="P307" s="71">
        <v>3</v>
      </c>
      <c r="Q307" s="122">
        <f t="shared" si="37"/>
        <v>150</v>
      </c>
      <c r="R307" s="22"/>
    </row>
    <row r="308" spans="1:18" ht="12.75">
      <c r="A308" s="109"/>
      <c r="B308" s="5" t="s">
        <v>18</v>
      </c>
      <c r="C308" s="8">
        <v>38194</v>
      </c>
      <c r="D308" s="71"/>
      <c r="E308" s="71"/>
      <c r="F308" s="71"/>
      <c r="G308" s="12"/>
      <c r="H308" s="69"/>
      <c r="I308" s="22"/>
      <c r="J308" s="12"/>
      <c r="K308" s="69">
        <f t="shared" si="39"/>
        <v>45</v>
      </c>
      <c r="L308" s="69">
        <f t="shared" si="38"/>
        <v>12</v>
      </c>
      <c r="M308" s="69">
        <f t="shared" si="40"/>
        <v>12</v>
      </c>
      <c r="N308" s="69">
        <f t="shared" si="41"/>
        <v>7.5</v>
      </c>
      <c r="O308" s="12">
        <v>3</v>
      </c>
      <c r="P308" s="71">
        <v>3</v>
      </c>
      <c r="Q308" s="122">
        <f t="shared" si="37"/>
        <v>150</v>
      </c>
      <c r="R308" s="22"/>
    </row>
    <row r="309" spans="1:18" ht="12.75">
      <c r="A309" s="109"/>
      <c r="B309" s="5" t="s">
        <v>19</v>
      </c>
      <c r="C309" s="8">
        <v>38195</v>
      </c>
      <c r="D309" s="71"/>
      <c r="E309" s="71"/>
      <c r="F309" s="71"/>
      <c r="G309" s="12"/>
      <c r="H309" s="69"/>
      <c r="I309" s="22"/>
      <c r="J309" s="12"/>
      <c r="K309" s="69">
        <f t="shared" si="39"/>
        <v>45</v>
      </c>
      <c r="L309" s="69">
        <f t="shared" si="38"/>
        <v>12</v>
      </c>
      <c r="M309" s="69">
        <f t="shared" si="40"/>
        <v>12</v>
      </c>
      <c r="N309" s="69">
        <f t="shared" si="41"/>
        <v>7.5</v>
      </c>
      <c r="O309" s="12">
        <v>3</v>
      </c>
      <c r="P309" s="71">
        <v>3</v>
      </c>
      <c r="Q309" s="122">
        <f t="shared" si="37"/>
        <v>150</v>
      </c>
      <c r="R309" s="22"/>
    </row>
    <row r="310" spans="1:18" ht="12.75">
      <c r="A310" s="109"/>
      <c r="B310" s="5" t="s">
        <v>20</v>
      </c>
      <c r="C310" s="8">
        <v>38196</v>
      </c>
      <c r="D310" s="71"/>
      <c r="E310" s="71"/>
      <c r="F310" s="71"/>
      <c r="G310" s="12"/>
      <c r="H310" s="69"/>
      <c r="I310" s="22"/>
      <c r="J310" s="12"/>
      <c r="K310" s="69">
        <f t="shared" si="39"/>
        <v>45</v>
      </c>
      <c r="L310" s="69">
        <f t="shared" si="38"/>
        <v>12</v>
      </c>
      <c r="M310" s="69">
        <f t="shared" si="40"/>
        <v>12</v>
      </c>
      <c r="N310" s="69">
        <f t="shared" si="41"/>
        <v>7.5</v>
      </c>
      <c r="O310" s="12">
        <v>3</v>
      </c>
      <c r="P310" s="71">
        <v>3</v>
      </c>
      <c r="Q310" s="122">
        <f t="shared" si="37"/>
        <v>150</v>
      </c>
      <c r="R310" s="22"/>
    </row>
    <row r="311" spans="1:18" ht="12.75">
      <c r="A311" s="109"/>
      <c r="B311" s="5" t="s">
        <v>21</v>
      </c>
      <c r="C311" s="8">
        <v>38197</v>
      </c>
      <c r="D311" s="71"/>
      <c r="E311" s="71"/>
      <c r="F311" s="71"/>
      <c r="G311" s="12"/>
      <c r="H311" s="69"/>
      <c r="I311" s="23"/>
      <c r="J311" s="12"/>
      <c r="K311" s="69">
        <f t="shared" si="39"/>
        <v>45</v>
      </c>
      <c r="L311" s="69">
        <f t="shared" si="38"/>
        <v>12</v>
      </c>
      <c r="M311" s="69">
        <f t="shared" si="40"/>
        <v>12</v>
      </c>
      <c r="N311" s="69">
        <f t="shared" si="41"/>
        <v>7.5</v>
      </c>
      <c r="O311" s="12">
        <v>3</v>
      </c>
      <c r="P311" s="71">
        <v>3</v>
      </c>
      <c r="Q311" s="122">
        <f t="shared" si="37"/>
        <v>150</v>
      </c>
      <c r="R311" s="22"/>
    </row>
    <row r="312" spans="1:22" ht="12.75">
      <c r="A312" s="109"/>
      <c r="B312" s="9" t="s">
        <v>16</v>
      </c>
      <c r="C312" s="7">
        <v>38198</v>
      </c>
      <c r="D312" s="68">
        <f>($D$4*I312)/100</f>
        <v>23.25</v>
      </c>
      <c r="E312" s="68">
        <f>($E$4*I312)/100</f>
        <v>23.25</v>
      </c>
      <c r="F312" s="68">
        <f>($F$4*I312)/100</f>
        <v>15.5</v>
      </c>
      <c r="G312" s="11"/>
      <c r="H312" s="68">
        <v>2</v>
      </c>
      <c r="I312" s="15">
        <f>I4*1.55</f>
        <v>155</v>
      </c>
      <c r="J312" s="11">
        <v>400</v>
      </c>
      <c r="K312" s="68">
        <f t="shared" si="39"/>
        <v>46.5</v>
      </c>
      <c r="L312" s="68">
        <f>($L$4*Q312)/100</f>
        <v>12.4</v>
      </c>
      <c r="M312" s="68">
        <f t="shared" si="40"/>
        <v>12.4</v>
      </c>
      <c r="N312" s="68">
        <f t="shared" si="41"/>
        <v>7.75</v>
      </c>
      <c r="O312" s="83">
        <v>3</v>
      </c>
      <c r="P312" s="68">
        <v>3</v>
      </c>
      <c r="Q312" s="119">
        <f aca="true" t="shared" si="42" ref="Q312:Q339">Q4*1.55</f>
        <v>155</v>
      </c>
      <c r="R312" s="131"/>
      <c r="V312" s="4"/>
    </row>
    <row r="313" spans="1:18" ht="12.75">
      <c r="A313" s="109"/>
      <c r="B313" s="5" t="s">
        <v>6</v>
      </c>
      <c r="C313" s="8">
        <v>38199</v>
      </c>
      <c r="D313" s="71"/>
      <c r="E313" s="71"/>
      <c r="F313" s="71"/>
      <c r="G313" s="10"/>
      <c r="H313" s="69"/>
      <c r="I313" s="23"/>
      <c r="J313" s="10"/>
      <c r="K313" s="69">
        <f t="shared" si="39"/>
        <v>46.5</v>
      </c>
      <c r="L313" s="69">
        <f aca="true" t="shared" si="43" ref="L313:L339">($L$5*Q313)/100</f>
        <v>12.4</v>
      </c>
      <c r="M313" s="69">
        <f t="shared" si="40"/>
        <v>12.4</v>
      </c>
      <c r="N313" s="69">
        <f t="shared" si="41"/>
        <v>7.75</v>
      </c>
      <c r="O313" s="10">
        <v>3</v>
      </c>
      <c r="P313" s="71">
        <v>3</v>
      </c>
      <c r="Q313" s="122">
        <f t="shared" si="42"/>
        <v>155</v>
      </c>
      <c r="R313" s="22"/>
    </row>
    <row r="314" spans="1:18" ht="12.75">
      <c r="A314" s="109"/>
      <c r="B314" s="5" t="s">
        <v>17</v>
      </c>
      <c r="C314" s="8">
        <v>38200</v>
      </c>
      <c r="D314" s="71"/>
      <c r="E314" s="71"/>
      <c r="F314" s="71"/>
      <c r="G314" s="10"/>
      <c r="H314" s="69"/>
      <c r="I314" s="22"/>
      <c r="J314" s="10"/>
      <c r="K314" s="69">
        <f t="shared" si="39"/>
        <v>46.5</v>
      </c>
      <c r="L314" s="69">
        <f t="shared" si="43"/>
        <v>12.4</v>
      </c>
      <c r="M314" s="69">
        <f t="shared" si="40"/>
        <v>12.4</v>
      </c>
      <c r="N314" s="69">
        <f t="shared" si="41"/>
        <v>7.75</v>
      </c>
      <c r="O314" s="10">
        <v>3</v>
      </c>
      <c r="P314" s="71">
        <v>3</v>
      </c>
      <c r="Q314" s="122">
        <f t="shared" si="42"/>
        <v>155</v>
      </c>
      <c r="R314" s="22"/>
    </row>
    <row r="315" spans="1:18" ht="12.75">
      <c r="A315" s="109"/>
      <c r="B315" s="5" t="s">
        <v>18</v>
      </c>
      <c r="C315" s="8">
        <v>38201</v>
      </c>
      <c r="D315" s="71"/>
      <c r="E315" s="71"/>
      <c r="F315" s="71"/>
      <c r="G315" s="10"/>
      <c r="H315" s="69"/>
      <c r="I315" s="22"/>
      <c r="J315" s="10"/>
      <c r="K315" s="69">
        <f t="shared" si="39"/>
        <v>46.5</v>
      </c>
      <c r="L315" s="69">
        <f t="shared" si="43"/>
        <v>12.4</v>
      </c>
      <c r="M315" s="69">
        <f t="shared" si="40"/>
        <v>12.4</v>
      </c>
      <c r="N315" s="69">
        <f t="shared" si="41"/>
        <v>7.75</v>
      </c>
      <c r="O315" s="10">
        <v>3</v>
      </c>
      <c r="P315" s="71">
        <v>3</v>
      </c>
      <c r="Q315" s="122">
        <f t="shared" si="42"/>
        <v>155</v>
      </c>
      <c r="R315" s="22"/>
    </row>
    <row r="316" spans="1:18" ht="12.75">
      <c r="A316" s="109"/>
      <c r="B316" s="5" t="s">
        <v>19</v>
      </c>
      <c r="C316" s="8">
        <v>38202</v>
      </c>
      <c r="D316" s="71"/>
      <c r="E316" s="71"/>
      <c r="F316" s="71"/>
      <c r="G316" s="10"/>
      <c r="H316" s="69"/>
      <c r="I316" s="22"/>
      <c r="J316" s="10"/>
      <c r="K316" s="69">
        <f t="shared" si="39"/>
        <v>46.5</v>
      </c>
      <c r="L316" s="69">
        <f t="shared" si="43"/>
        <v>12.4</v>
      </c>
      <c r="M316" s="69">
        <f t="shared" si="40"/>
        <v>12.4</v>
      </c>
      <c r="N316" s="69">
        <f t="shared" si="41"/>
        <v>7.75</v>
      </c>
      <c r="O316" s="10">
        <v>3</v>
      </c>
      <c r="P316" s="71">
        <v>3</v>
      </c>
      <c r="Q316" s="122">
        <f t="shared" si="42"/>
        <v>155</v>
      </c>
      <c r="R316" s="22"/>
    </row>
    <row r="317" spans="1:18" ht="12.75">
      <c r="A317" s="109"/>
      <c r="B317" s="5" t="s">
        <v>20</v>
      </c>
      <c r="C317" s="8">
        <v>38203</v>
      </c>
      <c r="D317" s="71"/>
      <c r="E317" s="71"/>
      <c r="F317" s="71"/>
      <c r="G317" s="10"/>
      <c r="H317" s="69"/>
      <c r="I317" s="22"/>
      <c r="J317" s="10"/>
      <c r="K317" s="69">
        <f t="shared" si="39"/>
        <v>46.5</v>
      </c>
      <c r="L317" s="69">
        <f t="shared" si="43"/>
        <v>12.4</v>
      </c>
      <c r="M317" s="69">
        <f t="shared" si="40"/>
        <v>12.4</v>
      </c>
      <c r="N317" s="69">
        <f t="shared" si="41"/>
        <v>7.75</v>
      </c>
      <c r="O317" s="10">
        <v>3</v>
      </c>
      <c r="P317" s="71">
        <v>3</v>
      </c>
      <c r="Q317" s="122">
        <f t="shared" si="42"/>
        <v>155</v>
      </c>
      <c r="R317" s="22"/>
    </row>
    <row r="318" spans="1:18" ht="12.75">
      <c r="A318" s="109"/>
      <c r="B318" s="5" t="s">
        <v>21</v>
      </c>
      <c r="C318" s="8">
        <v>38204</v>
      </c>
      <c r="D318" s="71"/>
      <c r="E318" s="71"/>
      <c r="F318" s="71"/>
      <c r="G318" s="10"/>
      <c r="H318" s="69"/>
      <c r="I318" s="22"/>
      <c r="J318" s="10"/>
      <c r="K318" s="69">
        <f t="shared" si="39"/>
        <v>46.5</v>
      </c>
      <c r="L318" s="69">
        <f t="shared" si="43"/>
        <v>12.4</v>
      </c>
      <c r="M318" s="69">
        <f t="shared" si="40"/>
        <v>12.4</v>
      </c>
      <c r="N318" s="69">
        <f t="shared" si="41"/>
        <v>7.75</v>
      </c>
      <c r="O318" s="10">
        <v>3</v>
      </c>
      <c r="P318" s="71">
        <v>3</v>
      </c>
      <c r="Q318" s="122">
        <f t="shared" si="42"/>
        <v>155</v>
      </c>
      <c r="R318" s="22"/>
    </row>
    <row r="319" spans="1:18" ht="12.75">
      <c r="A319" s="109"/>
      <c r="B319" s="53" t="s">
        <v>16</v>
      </c>
      <c r="C319" s="6">
        <v>38205</v>
      </c>
      <c r="D319" s="70">
        <f>($D$4*I319)/100</f>
        <v>23.25</v>
      </c>
      <c r="E319" s="70">
        <f>($E$4*I319)/100</f>
        <v>23.25</v>
      </c>
      <c r="F319" s="70">
        <f>($F$4*I319)/100</f>
        <v>15.5</v>
      </c>
      <c r="G319" s="54"/>
      <c r="H319" s="70">
        <v>2</v>
      </c>
      <c r="I319" s="55">
        <f>I11*1.55</f>
        <v>155</v>
      </c>
      <c r="J319" s="54">
        <v>400</v>
      </c>
      <c r="K319" s="70">
        <f t="shared" si="39"/>
        <v>46.5</v>
      </c>
      <c r="L319" s="70">
        <f t="shared" si="43"/>
        <v>12.4</v>
      </c>
      <c r="M319" s="70">
        <f t="shared" si="40"/>
        <v>12.4</v>
      </c>
      <c r="N319" s="70">
        <f t="shared" si="41"/>
        <v>7.75</v>
      </c>
      <c r="O319" s="54">
        <v>3</v>
      </c>
      <c r="P319" s="70">
        <v>3</v>
      </c>
      <c r="Q319" s="123">
        <f t="shared" si="42"/>
        <v>155</v>
      </c>
      <c r="R319" s="22"/>
    </row>
    <row r="320" spans="1:18" ht="12.75">
      <c r="A320" s="109"/>
      <c r="B320" s="5" t="s">
        <v>6</v>
      </c>
      <c r="C320" s="8">
        <v>38206</v>
      </c>
      <c r="D320" s="71"/>
      <c r="E320" s="71"/>
      <c r="F320" s="71"/>
      <c r="G320" s="10"/>
      <c r="H320" s="69"/>
      <c r="I320" s="22"/>
      <c r="J320" s="12"/>
      <c r="K320" s="69">
        <f t="shared" si="39"/>
        <v>46.5</v>
      </c>
      <c r="L320" s="69">
        <f t="shared" si="43"/>
        <v>12.4</v>
      </c>
      <c r="M320" s="69">
        <f t="shared" si="40"/>
        <v>12.4</v>
      </c>
      <c r="N320" s="69">
        <f t="shared" si="41"/>
        <v>7.75</v>
      </c>
      <c r="O320" s="12">
        <v>3</v>
      </c>
      <c r="P320" s="71">
        <v>3</v>
      </c>
      <c r="Q320" s="122">
        <f t="shared" si="42"/>
        <v>155</v>
      </c>
      <c r="R320" s="22"/>
    </row>
    <row r="321" spans="1:18" ht="12.75">
      <c r="A321" s="109"/>
      <c r="B321" s="5" t="s">
        <v>17</v>
      </c>
      <c r="C321" s="8">
        <v>38207</v>
      </c>
      <c r="D321" s="71"/>
      <c r="E321" s="71"/>
      <c r="F321" s="71"/>
      <c r="G321" s="10"/>
      <c r="H321" s="69"/>
      <c r="I321" s="22"/>
      <c r="J321" s="12"/>
      <c r="K321" s="69">
        <f t="shared" si="39"/>
        <v>46.5</v>
      </c>
      <c r="L321" s="69">
        <f t="shared" si="43"/>
        <v>12.4</v>
      </c>
      <c r="M321" s="69">
        <f t="shared" si="40"/>
        <v>12.4</v>
      </c>
      <c r="N321" s="69">
        <f t="shared" si="41"/>
        <v>7.75</v>
      </c>
      <c r="O321" s="12">
        <v>3</v>
      </c>
      <c r="P321" s="71">
        <v>3</v>
      </c>
      <c r="Q321" s="122">
        <f t="shared" si="42"/>
        <v>155</v>
      </c>
      <c r="R321" s="22"/>
    </row>
    <row r="322" spans="1:18" ht="12.75">
      <c r="A322" s="109"/>
      <c r="B322" s="5" t="s">
        <v>18</v>
      </c>
      <c r="C322" s="8">
        <v>38208</v>
      </c>
      <c r="D322" s="71"/>
      <c r="E322" s="71"/>
      <c r="F322" s="71"/>
      <c r="G322" s="10"/>
      <c r="H322" s="69"/>
      <c r="I322" s="22"/>
      <c r="J322" s="12"/>
      <c r="K322" s="69">
        <f t="shared" si="39"/>
        <v>46.5</v>
      </c>
      <c r="L322" s="69">
        <f t="shared" si="43"/>
        <v>12.4</v>
      </c>
      <c r="M322" s="69">
        <f t="shared" si="40"/>
        <v>12.4</v>
      </c>
      <c r="N322" s="69">
        <f t="shared" si="41"/>
        <v>7.75</v>
      </c>
      <c r="O322" s="12">
        <v>3</v>
      </c>
      <c r="P322" s="71">
        <v>3</v>
      </c>
      <c r="Q322" s="122">
        <f t="shared" si="42"/>
        <v>155</v>
      </c>
      <c r="R322" s="22"/>
    </row>
    <row r="323" spans="1:18" ht="12.75">
      <c r="A323" s="109"/>
      <c r="B323" s="5" t="s">
        <v>19</v>
      </c>
      <c r="C323" s="8">
        <v>38209</v>
      </c>
      <c r="D323" s="71"/>
      <c r="E323" s="71"/>
      <c r="F323" s="71"/>
      <c r="G323" s="10"/>
      <c r="H323" s="69"/>
      <c r="I323" s="22"/>
      <c r="J323" s="12"/>
      <c r="K323" s="69">
        <f t="shared" si="39"/>
        <v>46.5</v>
      </c>
      <c r="L323" s="69">
        <f t="shared" si="43"/>
        <v>12.4</v>
      </c>
      <c r="M323" s="69">
        <f t="shared" si="40"/>
        <v>12.4</v>
      </c>
      <c r="N323" s="69">
        <f t="shared" si="41"/>
        <v>7.75</v>
      </c>
      <c r="O323" s="12">
        <v>3</v>
      </c>
      <c r="P323" s="71">
        <v>3</v>
      </c>
      <c r="Q323" s="122">
        <f t="shared" si="42"/>
        <v>155</v>
      </c>
      <c r="R323" s="22"/>
    </row>
    <row r="324" spans="1:18" ht="12.75">
      <c r="A324" s="109"/>
      <c r="B324" s="5" t="s">
        <v>20</v>
      </c>
      <c r="C324" s="8">
        <v>38210</v>
      </c>
      <c r="D324" s="71"/>
      <c r="E324" s="71"/>
      <c r="F324" s="71"/>
      <c r="G324" s="10"/>
      <c r="H324" s="69"/>
      <c r="I324" s="22"/>
      <c r="J324" s="12"/>
      <c r="K324" s="69">
        <f t="shared" si="39"/>
        <v>46.5</v>
      </c>
      <c r="L324" s="69">
        <f t="shared" si="43"/>
        <v>12.4</v>
      </c>
      <c r="M324" s="69">
        <f t="shared" si="40"/>
        <v>12.4</v>
      </c>
      <c r="N324" s="69">
        <f t="shared" si="41"/>
        <v>7.75</v>
      </c>
      <c r="O324" s="12">
        <v>3</v>
      </c>
      <c r="P324" s="71">
        <v>3</v>
      </c>
      <c r="Q324" s="122">
        <f t="shared" si="42"/>
        <v>155</v>
      </c>
      <c r="R324" s="22"/>
    </row>
    <row r="325" spans="1:18" ht="12.75">
      <c r="A325" s="109"/>
      <c r="B325" s="5" t="s">
        <v>21</v>
      </c>
      <c r="C325" s="8">
        <v>38211</v>
      </c>
      <c r="D325" s="71"/>
      <c r="E325" s="71"/>
      <c r="F325" s="71"/>
      <c r="G325" s="10"/>
      <c r="H325" s="69"/>
      <c r="I325" s="22"/>
      <c r="J325" s="12"/>
      <c r="K325" s="69">
        <f t="shared" si="39"/>
        <v>46.5</v>
      </c>
      <c r="L325" s="69">
        <f t="shared" si="43"/>
        <v>12.4</v>
      </c>
      <c r="M325" s="69">
        <f t="shared" si="40"/>
        <v>12.4</v>
      </c>
      <c r="N325" s="69">
        <f t="shared" si="41"/>
        <v>7.75</v>
      </c>
      <c r="O325" s="12">
        <v>3</v>
      </c>
      <c r="P325" s="71">
        <v>3</v>
      </c>
      <c r="Q325" s="122">
        <f t="shared" si="42"/>
        <v>155</v>
      </c>
      <c r="R325" s="22"/>
    </row>
    <row r="326" spans="1:18" ht="12.75">
      <c r="A326" s="109"/>
      <c r="B326" s="53" t="s">
        <v>16</v>
      </c>
      <c r="C326" s="6">
        <v>38212</v>
      </c>
      <c r="D326" s="70">
        <f>($D$4*I326)/100</f>
        <v>23.25</v>
      </c>
      <c r="E326" s="70">
        <f>($E$4*I326)/100</f>
        <v>23.25</v>
      </c>
      <c r="F326" s="70">
        <f>($F$4*I326)/100</f>
        <v>15.5</v>
      </c>
      <c r="G326" s="54"/>
      <c r="H326" s="70">
        <v>2</v>
      </c>
      <c r="I326" s="55">
        <f>I18*1.55</f>
        <v>155</v>
      </c>
      <c r="J326" s="54">
        <v>400</v>
      </c>
      <c r="K326" s="70">
        <f t="shared" si="39"/>
        <v>46.5</v>
      </c>
      <c r="L326" s="70">
        <f t="shared" si="43"/>
        <v>12.4</v>
      </c>
      <c r="M326" s="70">
        <f t="shared" si="40"/>
        <v>12.4</v>
      </c>
      <c r="N326" s="70">
        <f t="shared" si="41"/>
        <v>7.75</v>
      </c>
      <c r="O326" s="54">
        <v>3</v>
      </c>
      <c r="P326" s="70">
        <v>3</v>
      </c>
      <c r="Q326" s="123">
        <f t="shared" si="42"/>
        <v>155</v>
      </c>
      <c r="R326" s="22"/>
    </row>
    <row r="327" spans="1:18" ht="12.75">
      <c r="A327" s="109"/>
      <c r="B327" s="5" t="s">
        <v>6</v>
      </c>
      <c r="C327" s="8">
        <v>38213</v>
      </c>
      <c r="D327" s="71"/>
      <c r="E327" s="71"/>
      <c r="F327" s="71"/>
      <c r="G327" s="10"/>
      <c r="H327" s="69"/>
      <c r="I327" s="22"/>
      <c r="J327" s="12"/>
      <c r="K327" s="69">
        <f t="shared" si="39"/>
        <v>46.5</v>
      </c>
      <c r="L327" s="69">
        <f t="shared" si="43"/>
        <v>12.4</v>
      </c>
      <c r="M327" s="69">
        <f t="shared" si="40"/>
        <v>12.4</v>
      </c>
      <c r="N327" s="69">
        <f t="shared" si="41"/>
        <v>7.75</v>
      </c>
      <c r="O327" s="12">
        <v>3</v>
      </c>
      <c r="P327" s="71">
        <v>3</v>
      </c>
      <c r="Q327" s="122">
        <f t="shared" si="42"/>
        <v>155</v>
      </c>
      <c r="R327" s="22"/>
    </row>
    <row r="328" spans="1:18" ht="12.75">
      <c r="A328" s="109"/>
      <c r="B328" s="5" t="s">
        <v>17</v>
      </c>
      <c r="C328" s="8">
        <v>38214</v>
      </c>
      <c r="D328" s="71"/>
      <c r="E328" s="71"/>
      <c r="F328" s="71"/>
      <c r="G328" s="10"/>
      <c r="H328" s="69"/>
      <c r="I328" s="22"/>
      <c r="J328" s="12"/>
      <c r="K328" s="69">
        <f t="shared" si="39"/>
        <v>46.5</v>
      </c>
      <c r="L328" s="69">
        <f t="shared" si="43"/>
        <v>12.4</v>
      </c>
      <c r="M328" s="69">
        <f t="shared" si="40"/>
        <v>12.4</v>
      </c>
      <c r="N328" s="69">
        <f t="shared" si="41"/>
        <v>7.75</v>
      </c>
      <c r="O328" s="12">
        <v>3</v>
      </c>
      <c r="P328" s="71">
        <v>3</v>
      </c>
      <c r="Q328" s="122">
        <f t="shared" si="42"/>
        <v>155</v>
      </c>
      <c r="R328" s="22"/>
    </row>
    <row r="329" spans="1:18" ht="12.75">
      <c r="A329" s="109"/>
      <c r="B329" s="5" t="s">
        <v>18</v>
      </c>
      <c r="C329" s="8">
        <v>38215</v>
      </c>
      <c r="D329" s="71"/>
      <c r="E329" s="71"/>
      <c r="F329" s="71"/>
      <c r="G329" s="10"/>
      <c r="H329" s="69"/>
      <c r="I329" s="22"/>
      <c r="J329" s="12"/>
      <c r="K329" s="69">
        <f t="shared" si="39"/>
        <v>46.5</v>
      </c>
      <c r="L329" s="69">
        <f t="shared" si="43"/>
        <v>12.4</v>
      </c>
      <c r="M329" s="69">
        <f t="shared" si="40"/>
        <v>12.4</v>
      </c>
      <c r="N329" s="69">
        <f t="shared" si="41"/>
        <v>7.75</v>
      </c>
      <c r="O329" s="12">
        <v>3</v>
      </c>
      <c r="P329" s="71">
        <v>3</v>
      </c>
      <c r="Q329" s="122">
        <f t="shared" si="42"/>
        <v>155</v>
      </c>
      <c r="R329" s="22"/>
    </row>
    <row r="330" spans="1:18" ht="12.75">
      <c r="A330" s="109"/>
      <c r="B330" s="5" t="s">
        <v>19</v>
      </c>
      <c r="C330" s="8">
        <v>38216</v>
      </c>
      <c r="D330" s="71"/>
      <c r="E330" s="71"/>
      <c r="F330" s="71"/>
      <c r="G330" s="10"/>
      <c r="H330" s="69"/>
      <c r="I330" s="22"/>
      <c r="J330" s="12"/>
      <c r="K330" s="69">
        <f t="shared" si="39"/>
        <v>46.5</v>
      </c>
      <c r="L330" s="69">
        <f t="shared" si="43"/>
        <v>12.4</v>
      </c>
      <c r="M330" s="69">
        <f t="shared" si="40"/>
        <v>12.4</v>
      </c>
      <c r="N330" s="69">
        <f t="shared" si="41"/>
        <v>7.75</v>
      </c>
      <c r="O330" s="12">
        <v>3</v>
      </c>
      <c r="P330" s="71">
        <v>3</v>
      </c>
      <c r="Q330" s="122">
        <f t="shared" si="42"/>
        <v>155</v>
      </c>
      <c r="R330" s="22"/>
    </row>
    <row r="331" spans="1:18" ht="12.75">
      <c r="A331" s="109"/>
      <c r="B331" s="5" t="s">
        <v>20</v>
      </c>
      <c r="C331" s="8">
        <v>38217</v>
      </c>
      <c r="D331" s="71"/>
      <c r="E331" s="71"/>
      <c r="F331" s="71"/>
      <c r="G331" s="10"/>
      <c r="H331" s="69"/>
      <c r="I331" s="22"/>
      <c r="J331" s="12"/>
      <c r="K331" s="69">
        <f t="shared" si="39"/>
        <v>46.5</v>
      </c>
      <c r="L331" s="69">
        <f t="shared" si="43"/>
        <v>12.4</v>
      </c>
      <c r="M331" s="69">
        <f t="shared" si="40"/>
        <v>12.4</v>
      </c>
      <c r="N331" s="69">
        <f t="shared" si="41"/>
        <v>7.75</v>
      </c>
      <c r="O331" s="12">
        <v>3</v>
      </c>
      <c r="P331" s="71">
        <v>3</v>
      </c>
      <c r="Q331" s="122">
        <f t="shared" si="42"/>
        <v>155</v>
      </c>
      <c r="R331" s="22"/>
    </row>
    <row r="332" spans="1:18" ht="12.75">
      <c r="A332" s="109"/>
      <c r="B332" s="5" t="s">
        <v>21</v>
      </c>
      <c r="C332" s="8">
        <v>38218</v>
      </c>
      <c r="D332" s="71"/>
      <c r="E332" s="71"/>
      <c r="F332" s="71"/>
      <c r="G332" s="10"/>
      <c r="H332" s="69"/>
      <c r="I332" s="22"/>
      <c r="J332" s="12"/>
      <c r="K332" s="69">
        <f t="shared" si="39"/>
        <v>46.5</v>
      </c>
      <c r="L332" s="69">
        <f t="shared" si="43"/>
        <v>12.4</v>
      </c>
      <c r="M332" s="69">
        <f t="shared" si="40"/>
        <v>12.4</v>
      </c>
      <c r="N332" s="69">
        <f t="shared" si="41"/>
        <v>7.75</v>
      </c>
      <c r="O332" s="12">
        <v>3</v>
      </c>
      <c r="P332" s="71">
        <v>3</v>
      </c>
      <c r="Q332" s="122">
        <f t="shared" si="42"/>
        <v>155</v>
      </c>
      <c r="R332" s="22"/>
    </row>
    <row r="333" spans="1:18" ht="12.75">
      <c r="A333" s="109"/>
      <c r="B333" s="53" t="s">
        <v>16</v>
      </c>
      <c r="C333" s="6">
        <v>38219</v>
      </c>
      <c r="D333" s="70">
        <f>($D$4*I333)/100</f>
        <v>23.25</v>
      </c>
      <c r="E333" s="70">
        <f>($E$4*I333)/100</f>
        <v>23.25</v>
      </c>
      <c r="F333" s="70">
        <f>($F$4*I333)/100</f>
        <v>15.5</v>
      </c>
      <c r="G333" s="54"/>
      <c r="H333" s="70">
        <v>2</v>
      </c>
      <c r="I333" s="55">
        <f>I25*1.55</f>
        <v>155</v>
      </c>
      <c r="J333" s="54">
        <v>400</v>
      </c>
      <c r="K333" s="70">
        <f t="shared" si="39"/>
        <v>46.5</v>
      </c>
      <c r="L333" s="70">
        <f t="shared" si="43"/>
        <v>12.4</v>
      </c>
      <c r="M333" s="70">
        <f t="shared" si="40"/>
        <v>12.4</v>
      </c>
      <c r="N333" s="70">
        <f t="shared" si="41"/>
        <v>7.75</v>
      </c>
      <c r="O333" s="54">
        <v>3</v>
      </c>
      <c r="P333" s="70">
        <v>3</v>
      </c>
      <c r="Q333" s="123">
        <f t="shared" si="42"/>
        <v>155</v>
      </c>
      <c r="R333" s="22"/>
    </row>
    <row r="334" spans="1:18" ht="12.75">
      <c r="A334" s="109"/>
      <c r="B334" s="5" t="s">
        <v>6</v>
      </c>
      <c r="C334" s="8">
        <v>38220</v>
      </c>
      <c r="D334" s="71"/>
      <c r="E334" s="71"/>
      <c r="F334" s="71"/>
      <c r="G334" s="10"/>
      <c r="H334" s="69"/>
      <c r="I334" s="22"/>
      <c r="J334" s="12"/>
      <c r="K334" s="69">
        <f t="shared" si="39"/>
        <v>46.5</v>
      </c>
      <c r="L334" s="69">
        <f t="shared" si="43"/>
        <v>12.4</v>
      </c>
      <c r="M334" s="69">
        <f t="shared" si="40"/>
        <v>12.4</v>
      </c>
      <c r="N334" s="69">
        <f t="shared" si="41"/>
        <v>7.75</v>
      </c>
      <c r="O334" s="12">
        <v>3</v>
      </c>
      <c r="P334" s="71">
        <v>3</v>
      </c>
      <c r="Q334" s="122">
        <f t="shared" si="42"/>
        <v>155</v>
      </c>
      <c r="R334" s="22"/>
    </row>
    <row r="335" spans="1:18" ht="12.75">
      <c r="A335" s="109"/>
      <c r="B335" s="5" t="s">
        <v>17</v>
      </c>
      <c r="C335" s="8">
        <v>38221</v>
      </c>
      <c r="D335" s="71"/>
      <c r="E335" s="71"/>
      <c r="F335" s="71"/>
      <c r="G335" s="10"/>
      <c r="H335" s="69"/>
      <c r="I335" s="22"/>
      <c r="J335" s="12"/>
      <c r="K335" s="69">
        <f t="shared" si="39"/>
        <v>46.5</v>
      </c>
      <c r="L335" s="69">
        <f t="shared" si="43"/>
        <v>12.4</v>
      </c>
      <c r="M335" s="69">
        <f t="shared" si="40"/>
        <v>12.4</v>
      </c>
      <c r="N335" s="69">
        <f t="shared" si="41"/>
        <v>7.75</v>
      </c>
      <c r="O335" s="12">
        <v>3</v>
      </c>
      <c r="P335" s="71">
        <v>3</v>
      </c>
      <c r="Q335" s="122">
        <f t="shared" si="42"/>
        <v>155</v>
      </c>
      <c r="R335" s="22"/>
    </row>
    <row r="336" spans="1:18" ht="12.75">
      <c r="A336" s="109"/>
      <c r="B336" s="5" t="s">
        <v>18</v>
      </c>
      <c r="C336" s="8">
        <v>38222</v>
      </c>
      <c r="D336" s="71"/>
      <c r="E336" s="71"/>
      <c r="F336" s="71"/>
      <c r="G336" s="12"/>
      <c r="H336" s="69"/>
      <c r="I336" s="22"/>
      <c r="J336" s="12"/>
      <c r="K336" s="69">
        <f t="shared" si="39"/>
        <v>46.5</v>
      </c>
      <c r="L336" s="69">
        <f t="shared" si="43"/>
        <v>12.4</v>
      </c>
      <c r="M336" s="69">
        <f t="shared" si="40"/>
        <v>12.4</v>
      </c>
      <c r="N336" s="69">
        <f t="shared" si="41"/>
        <v>7.75</v>
      </c>
      <c r="O336" s="12">
        <v>3</v>
      </c>
      <c r="P336" s="71">
        <v>3</v>
      </c>
      <c r="Q336" s="122">
        <f t="shared" si="42"/>
        <v>155</v>
      </c>
      <c r="R336" s="22"/>
    </row>
    <row r="337" spans="1:18" ht="12.75">
      <c r="A337" s="109"/>
      <c r="B337" s="5" t="s">
        <v>19</v>
      </c>
      <c r="C337" s="8">
        <v>38223</v>
      </c>
      <c r="D337" s="71"/>
      <c r="E337" s="71"/>
      <c r="F337" s="71"/>
      <c r="G337" s="12"/>
      <c r="H337" s="69"/>
      <c r="I337" s="22"/>
      <c r="J337" s="12"/>
      <c r="K337" s="69">
        <f t="shared" si="39"/>
        <v>46.5</v>
      </c>
      <c r="L337" s="69">
        <f t="shared" si="43"/>
        <v>12.4</v>
      </c>
      <c r="M337" s="69">
        <f t="shared" si="40"/>
        <v>12.4</v>
      </c>
      <c r="N337" s="69">
        <f t="shared" si="41"/>
        <v>7.75</v>
      </c>
      <c r="O337" s="12">
        <v>3</v>
      </c>
      <c r="P337" s="71">
        <v>3</v>
      </c>
      <c r="Q337" s="122">
        <f t="shared" si="42"/>
        <v>155</v>
      </c>
      <c r="R337" s="22"/>
    </row>
    <row r="338" spans="1:18" ht="12.75">
      <c r="A338" s="109"/>
      <c r="B338" s="5" t="s">
        <v>20</v>
      </c>
      <c r="C338" s="8">
        <v>38224</v>
      </c>
      <c r="D338" s="71"/>
      <c r="E338" s="71"/>
      <c r="F338" s="71"/>
      <c r="G338" s="12"/>
      <c r="H338" s="69"/>
      <c r="I338" s="22"/>
      <c r="J338" s="12"/>
      <c r="K338" s="69">
        <f t="shared" si="39"/>
        <v>46.5</v>
      </c>
      <c r="L338" s="69">
        <f t="shared" si="43"/>
        <v>12.4</v>
      </c>
      <c r="M338" s="69">
        <f t="shared" si="40"/>
        <v>12.4</v>
      </c>
      <c r="N338" s="69">
        <f t="shared" si="41"/>
        <v>7.75</v>
      </c>
      <c r="O338" s="12">
        <v>3</v>
      </c>
      <c r="P338" s="71">
        <v>3</v>
      </c>
      <c r="Q338" s="122">
        <f t="shared" si="42"/>
        <v>155</v>
      </c>
      <c r="R338" s="22"/>
    </row>
    <row r="339" spans="1:18" ht="12.75">
      <c r="A339" s="109"/>
      <c r="B339" s="5" t="s">
        <v>21</v>
      </c>
      <c r="C339" s="8">
        <v>38225</v>
      </c>
      <c r="D339" s="71"/>
      <c r="E339" s="71"/>
      <c r="F339" s="71"/>
      <c r="G339" s="12"/>
      <c r="H339" s="69"/>
      <c r="I339" s="23"/>
      <c r="J339" s="12"/>
      <c r="K339" s="69">
        <f t="shared" si="39"/>
        <v>46.5</v>
      </c>
      <c r="L339" s="69">
        <f t="shared" si="43"/>
        <v>12.4</v>
      </c>
      <c r="M339" s="69">
        <f t="shared" si="40"/>
        <v>12.4</v>
      </c>
      <c r="N339" s="69">
        <f t="shared" si="41"/>
        <v>7.75</v>
      </c>
      <c r="O339" s="12">
        <v>3</v>
      </c>
      <c r="P339" s="71">
        <v>3</v>
      </c>
      <c r="Q339" s="122">
        <f t="shared" si="42"/>
        <v>155</v>
      </c>
      <c r="R339" s="22"/>
    </row>
    <row r="340" spans="1:18" ht="12.75">
      <c r="A340" s="109"/>
      <c r="B340" s="9" t="s">
        <v>16</v>
      </c>
      <c r="C340" s="7">
        <v>38226</v>
      </c>
      <c r="D340" s="68">
        <f>($D$4*I340)/100</f>
        <v>24</v>
      </c>
      <c r="E340" s="68">
        <f>($E$4*I340)/100</f>
        <v>24</v>
      </c>
      <c r="F340" s="68">
        <f>($F$4*I340)/100</f>
        <v>16</v>
      </c>
      <c r="G340" s="11"/>
      <c r="H340" s="68">
        <v>2</v>
      </c>
      <c r="I340" s="15">
        <f>I4*1.6</f>
        <v>160</v>
      </c>
      <c r="J340" s="11">
        <v>400</v>
      </c>
      <c r="K340" s="68">
        <f t="shared" si="39"/>
        <v>48</v>
      </c>
      <c r="L340" s="68">
        <f>($L$4*Q340)/100</f>
        <v>12.8</v>
      </c>
      <c r="M340" s="68">
        <f t="shared" si="40"/>
        <v>12.8</v>
      </c>
      <c r="N340" s="68">
        <f t="shared" si="41"/>
        <v>8</v>
      </c>
      <c r="O340" s="83">
        <v>3</v>
      </c>
      <c r="P340" s="68">
        <v>3</v>
      </c>
      <c r="Q340" s="119">
        <f aca="true" t="shared" si="44" ref="Q340:Q367">Q4*1.6</f>
        <v>160</v>
      </c>
      <c r="R340" s="131"/>
    </row>
    <row r="341" spans="1:18" ht="12.75">
      <c r="A341" s="109"/>
      <c r="B341" s="5" t="s">
        <v>6</v>
      </c>
      <c r="C341" s="8">
        <v>38227</v>
      </c>
      <c r="D341" s="71"/>
      <c r="E341" s="71"/>
      <c r="F341" s="71"/>
      <c r="G341" s="10"/>
      <c r="H341" s="69"/>
      <c r="I341" s="23"/>
      <c r="J341" s="10"/>
      <c r="K341" s="69">
        <f t="shared" si="39"/>
        <v>48</v>
      </c>
      <c r="L341" s="69">
        <f aca="true" t="shared" si="45" ref="L341:L368">($L$5*Q341)/100</f>
        <v>12.8</v>
      </c>
      <c r="M341" s="69">
        <f t="shared" si="40"/>
        <v>12.8</v>
      </c>
      <c r="N341" s="69">
        <f t="shared" si="41"/>
        <v>8</v>
      </c>
      <c r="O341" s="10">
        <v>3</v>
      </c>
      <c r="P341" s="71">
        <v>3</v>
      </c>
      <c r="Q341" s="122">
        <f t="shared" si="44"/>
        <v>160</v>
      </c>
      <c r="R341" s="22"/>
    </row>
    <row r="342" spans="1:18" ht="12.75">
      <c r="A342" s="109"/>
      <c r="B342" s="5" t="s">
        <v>17</v>
      </c>
      <c r="C342" s="8">
        <v>38228</v>
      </c>
      <c r="D342" s="71"/>
      <c r="E342" s="71"/>
      <c r="F342" s="71"/>
      <c r="G342" s="10"/>
      <c r="H342" s="69"/>
      <c r="I342" s="25"/>
      <c r="J342" s="10"/>
      <c r="K342" s="69">
        <f t="shared" si="39"/>
        <v>48</v>
      </c>
      <c r="L342" s="69">
        <f t="shared" si="45"/>
        <v>12.8</v>
      </c>
      <c r="M342" s="69">
        <f t="shared" si="40"/>
        <v>12.8</v>
      </c>
      <c r="N342" s="69">
        <f t="shared" si="41"/>
        <v>8</v>
      </c>
      <c r="O342" s="10">
        <v>3</v>
      </c>
      <c r="P342" s="71">
        <v>3</v>
      </c>
      <c r="Q342" s="122">
        <f t="shared" si="44"/>
        <v>160</v>
      </c>
      <c r="R342" s="22"/>
    </row>
    <row r="343" spans="1:18" ht="12.75">
      <c r="A343" s="109"/>
      <c r="B343" s="5" t="s">
        <v>18</v>
      </c>
      <c r="C343" s="8">
        <v>38229</v>
      </c>
      <c r="D343" s="71"/>
      <c r="E343" s="71"/>
      <c r="F343" s="71"/>
      <c r="G343" s="10"/>
      <c r="H343" s="69"/>
      <c r="I343" s="22"/>
      <c r="J343" s="10"/>
      <c r="K343" s="69">
        <f t="shared" si="39"/>
        <v>48</v>
      </c>
      <c r="L343" s="69">
        <f t="shared" si="45"/>
        <v>12.8</v>
      </c>
      <c r="M343" s="69">
        <f t="shared" si="40"/>
        <v>12.8</v>
      </c>
      <c r="N343" s="69">
        <f t="shared" si="41"/>
        <v>8</v>
      </c>
      <c r="O343" s="10">
        <v>3</v>
      </c>
      <c r="P343" s="71">
        <v>3</v>
      </c>
      <c r="Q343" s="122">
        <f t="shared" si="44"/>
        <v>160</v>
      </c>
      <c r="R343" s="22"/>
    </row>
    <row r="344" spans="1:18" ht="12.75">
      <c r="A344" s="109"/>
      <c r="B344" s="5" t="s">
        <v>19</v>
      </c>
      <c r="C344" s="8">
        <v>38230</v>
      </c>
      <c r="D344" s="71"/>
      <c r="E344" s="71"/>
      <c r="F344" s="71"/>
      <c r="G344" s="10"/>
      <c r="H344" s="69"/>
      <c r="I344" s="22"/>
      <c r="J344" s="10"/>
      <c r="K344" s="69">
        <f t="shared" si="39"/>
        <v>48</v>
      </c>
      <c r="L344" s="69">
        <f t="shared" si="45"/>
        <v>12.8</v>
      </c>
      <c r="M344" s="69">
        <f t="shared" si="40"/>
        <v>12.8</v>
      </c>
      <c r="N344" s="69">
        <f t="shared" si="41"/>
        <v>8</v>
      </c>
      <c r="O344" s="10">
        <v>3</v>
      </c>
      <c r="P344" s="71">
        <v>3</v>
      </c>
      <c r="Q344" s="122">
        <f t="shared" si="44"/>
        <v>160</v>
      </c>
      <c r="R344" s="22"/>
    </row>
    <row r="345" spans="1:20" ht="12.75">
      <c r="A345" s="109"/>
      <c r="B345" s="5" t="s">
        <v>20</v>
      </c>
      <c r="C345" s="8">
        <v>38231</v>
      </c>
      <c r="D345" s="71"/>
      <c r="E345" s="71"/>
      <c r="F345" s="71"/>
      <c r="G345" s="10"/>
      <c r="H345" s="69"/>
      <c r="I345" s="22"/>
      <c r="J345" s="10"/>
      <c r="K345" s="69">
        <f t="shared" si="39"/>
        <v>48</v>
      </c>
      <c r="L345" s="69">
        <f t="shared" si="45"/>
        <v>12.8</v>
      </c>
      <c r="M345" s="69">
        <f t="shared" si="40"/>
        <v>12.8</v>
      </c>
      <c r="N345" s="69">
        <f t="shared" si="41"/>
        <v>8</v>
      </c>
      <c r="O345" s="10">
        <v>3</v>
      </c>
      <c r="P345" s="71">
        <v>3</v>
      </c>
      <c r="Q345" s="122">
        <f t="shared" si="44"/>
        <v>160</v>
      </c>
      <c r="R345" s="22"/>
      <c r="T345" s="4"/>
    </row>
    <row r="346" spans="1:18" ht="12.75">
      <c r="A346" s="109"/>
      <c r="B346" s="5" t="s">
        <v>21</v>
      </c>
      <c r="C346" s="8">
        <v>38232</v>
      </c>
      <c r="D346" s="71"/>
      <c r="E346" s="71"/>
      <c r="F346" s="71"/>
      <c r="G346" s="10"/>
      <c r="H346" s="69"/>
      <c r="I346" s="22"/>
      <c r="J346" s="10"/>
      <c r="K346" s="69">
        <f t="shared" si="39"/>
        <v>48</v>
      </c>
      <c r="L346" s="69">
        <f t="shared" si="45"/>
        <v>12.8</v>
      </c>
      <c r="M346" s="69">
        <f t="shared" si="40"/>
        <v>12.8</v>
      </c>
      <c r="N346" s="69">
        <f t="shared" si="41"/>
        <v>8</v>
      </c>
      <c r="O346" s="10">
        <v>3</v>
      </c>
      <c r="P346" s="71">
        <v>3</v>
      </c>
      <c r="Q346" s="122">
        <f t="shared" si="44"/>
        <v>160</v>
      </c>
      <c r="R346" s="22"/>
    </row>
    <row r="347" spans="1:18" ht="12.75">
      <c r="A347" s="109"/>
      <c r="B347" s="53" t="s">
        <v>16</v>
      </c>
      <c r="C347" s="6">
        <v>38233</v>
      </c>
      <c r="D347" s="70">
        <f>($D$4*I347)/100</f>
        <v>24</v>
      </c>
      <c r="E347" s="70">
        <f>($E$4*I347)/100</f>
        <v>24</v>
      </c>
      <c r="F347" s="70">
        <f>($F$4*I347)/100</f>
        <v>16</v>
      </c>
      <c r="G347" s="54"/>
      <c r="H347" s="70">
        <v>2</v>
      </c>
      <c r="I347" s="55">
        <f>I11*1.6</f>
        <v>160</v>
      </c>
      <c r="J347" s="54">
        <v>400</v>
      </c>
      <c r="K347" s="70">
        <f t="shared" si="39"/>
        <v>48</v>
      </c>
      <c r="L347" s="70">
        <f t="shared" si="45"/>
        <v>12.8</v>
      </c>
      <c r="M347" s="70">
        <f t="shared" si="40"/>
        <v>12.8</v>
      </c>
      <c r="N347" s="70">
        <f t="shared" si="41"/>
        <v>8</v>
      </c>
      <c r="O347" s="54">
        <v>3</v>
      </c>
      <c r="P347" s="70">
        <v>3</v>
      </c>
      <c r="Q347" s="123">
        <f t="shared" si="44"/>
        <v>160</v>
      </c>
      <c r="R347" s="22"/>
    </row>
    <row r="348" spans="1:18" ht="12.75">
      <c r="A348" s="109"/>
      <c r="B348" s="5" t="s">
        <v>6</v>
      </c>
      <c r="C348" s="8">
        <v>38234</v>
      </c>
      <c r="D348" s="71"/>
      <c r="E348" s="71"/>
      <c r="F348" s="71"/>
      <c r="G348" s="10"/>
      <c r="H348" s="69"/>
      <c r="I348" s="22"/>
      <c r="J348" s="12"/>
      <c r="K348" s="69">
        <f t="shared" si="39"/>
        <v>48</v>
      </c>
      <c r="L348" s="69">
        <f t="shared" si="45"/>
        <v>12.8</v>
      </c>
      <c r="M348" s="69">
        <f t="shared" si="40"/>
        <v>12.8</v>
      </c>
      <c r="N348" s="69">
        <f t="shared" si="41"/>
        <v>8</v>
      </c>
      <c r="O348" s="12">
        <v>3</v>
      </c>
      <c r="P348" s="71">
        <v>3</v>
      </c>
      <c r="Q348" s="122">
        <f t="shared" si="44"/>
        <v>160</v>
      </c>
      <c r="R348" s="22"/>
    </row>
    <row r="349" spans="1:18" ht="12.75">
      <c r="A349" s="109"/>
      <c r="B349" s="5" t="s">
        <v>17</v>
      </c>
      <c r="C349" s="8">
        <v>38235</v>
      </c>
      <c r="D349" s="71"/>
      <c r="E349" s="71"/>
      <c r="F349" s="71"/>
      <c r="G349" s="10"/>
      <c r="H349" s="69"/>
      <c r="I349" s="22"/>
      <c r="J349" s="12"/>
      <c r="K349" s="69">
        <f t="shared" si="39"/>
        <v>48</v>
      </c>
      <c r="L349" s="69">
        <f t="shared" si="45"/>
        <v>12.8</v>
      </c>
      <c r="M349" s="69">
        <f t="shared" si="40"/>
        <v>12.8</v>
      </c>
      <c r="N349" s="69">
        <f t="shared" si="41"/>
        <v>8</v>
      </c>
      <c r="O349" s="12">
        <v>3</v>
      </c>
      <c r="P349" s="71">
        <v>3</v>
      </c>
      <c r="Q349" s="122">
        <f t="shared" si="44"/>
        <v>160</v>
      </c>
      <c r="R349" s="22"/>
    </row>
    <row r="350" spans="1:18" ht="12.75">
      <c r="A350" s="109"/>
      <c r="B350" s="5" t="s">
        <v>18</v>
      </c>
      <c r="C350" s="8">
        <v>38236</v>
      </c>
      <c r="D350" s="71"/>
      <c r="E350" s="71"/>
      <c r="F350" s="71"/>
      <c r="G350" s="10"/>
      <c r="H350" s="69"/>
      <c r="I350" s="22"/>
      <c r="J350" s="12"/>
      <c r="K350" s="69">
        <f t="shared" si="39"/>
        <v>48</v>
      </c>
      <c r="L350" s="69">
        <f t="shared" si="45"/>
        <v>12.8</v>
      </c>
      <c r="M350" s="69">
        <f t="shared" si="40"/>
        <v>12.8</v>
      </c>
      <c r="N350" s="69">
        <f t="shared" si="41"/>
        <v>8</v>
      </c>
      <c r="O350" s="12">
        <v>3</v>
      </c>
      <c r="P350" s="71">
        <v>3</v>
      </c>
      <c r="Q350" s="122">
        <f t="shared" si="44"/>
        <v>160</v>
      </c>
      <c r="R350" s="22"/>
    </row>
    <row r="351" spans="1:18" ht="12.75">
      <c r="A351" s="109"/>
      <c r="B351" s="5" t="s">
        <v>19</v>
      </c>
      <c r="C351" s="8">
        <v>38237</v>
      </c>
      <c r="D351" s="71"/>
      <c r="E351" s="71"/>
      <c r="F351" s="71"/>
      <c r="G351" s="10"/>
      <c r="H351" s="69"/>
      <c r="I351" s="22"/>
      <c r="J351" s="12"/>
      <c r="K351" s="69">
        <f t="shared" si="39"/>
        <v>48</v>
      </c>
      <c r="L351" s="69">
        <f t="shared" si="45"/>
        <v>12.8</v>
      </c>
      <c r="M351" s="69">
        <f t="shared" si="40"/>
        <v>12.8</v>
      </c>
      <c r="N351" s="69">
        <f t="shared" si="41"/>
        <v>8</v>
      </c>
      <c r="O351" s="12">
        <v>3</v>
      </c>
      <c r="P351" s="71">
        <v>3</v>
      </c>
      <c r="Q351" s="122">
        <f t="shared" si="44"/>
        <v>160</v>
      </c>
      <c r="R351" s="22"/>
    </row>
    <row r="352" spans="1:18" ht="12.75">
      <c r="A352" s="109"/>
      <c r="B352" s="5" t="s">
        <v>20</v>
      </c>
      <c r="C352" s="8">
        <v>38238</v>
      </c>
      <c r="D352" s="71"/>
      <c r="E352" s="71"/>
      <c r="F352" s="71"/>
      <c r="G352" s="10"/>
      <c r="H352" s="69"/>
      <c r="I352" s="22"/>
      <c r="J352" s="12"/>
      <c r="K352" s="69">
        <f aca="true" t="shared" si="46" ref="K352:K368">($K$4*Q352)/100</f>
        <v>48</v>
      </c>
      <c r="L352" s="69">
        <f t="shared" si="45"/>
        <v>12.8</v>
      </c>
      <c r="M352" s="69">
        <f aca="true" t="shared" si="47" ref="M352:M368">($M$4*Q352)/100</f>
        <v>12.8</v>
      </c>
      <c r="N352" s="69">
        <f aca="true" t="shared" si="48" ref="N352:N368">($N$4*Q352)/100</f>
        <v>8</v>
      </c>
      <c r="O352" s="12">
        <v>3</v>
      </c>
      <c r="P352" s="71">
        <v>3</v>
      </c>
      <c r="Q352" s="122">
        <f t="shared" si="44"/>
        <v>160</v>
      </c>
      <c r="R352" s="22"/>
    </row>
    <row r="353" spans="1:18" ht="12.75">
      <c r="A353" s="109"/>
      <c r="B353" s="5" t="s">
        <v>21</v>
      </c>
      <c r="C353" s="8">
        <v>38239</v>
      </c>
      <c r="D353" s="71"/>
      <c r="E353" s="71"/>
      <c r="F353" s="71"/>
      <c r="G353" s="10"/>
      <c r="H353" s="69"/>
      <c r="I353" s="22"/>
      <c r="J353" s="12"/>
      <c r="K353" s="69">
        <f t="shared" si="46"/>
        <v>48</v>
      </c>
      <c r="L353" s="69">
        <f t="shared" si="45"/>
        <v>12.8</v>
      </c>
      <c r="M353" s="69">
        <f t="shared" si="47"/>
        <v>12.8</v>
      </c>
      <c r="N353" s="69">
        <f t="shared" si="48"/>
        <v>8</v>
      </c>
      <c r="O353" s="12">
        <v>3</v>
      </c>
      <c r="P353" s="71">
        <v>3</v>
      </c>
      <c r="Q353" s="122">
        <f t="shared" si="44"/>
        <v>160</v>
      </c>
      <c r="R353" s="22"/>
    </row>
    <row r="354" spans="1:18" ht="12.75">
      <c r="A354" s="109"/>
      <c r="B354" s="53" t="s">
        <v>16</v>
      </c>
      <c r="C354" s="6">
        <v>38240</v>
      </c>
      <c r="D354" s="70">
        <f>($D$4*I354)/100</f>
        <v>24</v>
      </c>
      <c r="E354" s="70">
        <f>($E$4*I354)/100</f>
        <v>24</v>
      </c>
      <c r="F354" s="70">
        <f>($F$4*I354)/100</f>
        <v>16</v>
      </c>
      <c r="G354" s="54"/>
      <c r="H354" s="70">
        <v>2</v>
      </c>
      <c r="I354" s="55">
        <f>I18*1.6</f>
        <v>160</v>
      </c>
      <c r="J354" s="54">
        <v>400</v>
      </c>
      <c r="K354" s="70">
        <f t="shared" si="46"/>
        <v>48</v>
      </c>
      <c r="L354" s="70">
        <f t="shared" si="45"/>
        <v>12.8</v>
      </c>
      <c r="M354" s="70">
        <f t="shared" si="47"/>
        <v>12.8</v>
      </c>
      <c r="N354" s="70">
        <f t="shared" si="48"/>
        <v>8</v>
      </c>
      <c r="O354" s="54">
        <v>3</v>
      </c>
      <c r="P354" s="70">
        <v>3</v>
      </c>
      <c r="Q354" s="123">
        <f t="shared" si="44"/>
        <v>160</v>
      </c>
      <c r="R354" s="22"/>
    </row>
    <row r="355" spans="1:18" ht="12.75">
      <c r="A355" s="109"/>
      <c r="B355" s="5" t="s">
        <v>6</v>
      </c>
      <c r="C355" s="8">
        <v>38241</v>
      </c>
      <c r="D355" s="71"/>
      <c r="E355" s="71"/>
      <c r="F355" s="71"/>
      <c r="G355" s="10"/>
      <c r="H355" s="69"/>
      <c r="I355" s="22"/>
      <c r="J355" s="12"/>
      <c r="K355" s="69">
        <f t="shared" si="46"/>
        <v>48</v>
      </c>
      <c r="L355" s="69">
        <f t="shared" si="45"/>
        <v>12.8</v>
      </c>
      <c r="M355" s="69">
        <f t="shared" si="47"/>
        <v>12.8</v>
      </c>
      <c r="N355" s="69">
        <f t="shared" si="48"/>
        <v>8</v>
      </c>
      <c r="O355" s="12">
        <v>3</v>
      </c>
      <c r="P355" s="71">
        <v>3</v>
      </c>
      <c r="Q355" s="122">
        <f t="shared" si="44"/>
        <v>160</v>
      </c>
      <c r="R355" s="22"/>
    </row>
    <row r="356" spans="1:18" ht="12.75">
      <c r="A356" s="109"/>
      <c r="B356" s="5" t="s">
        <v>17</v>
      </c>
      <c r="C356" s="8">
        <v>38242</v>
      </c>
      <c r="D356" s="71"/>
      <c r="E356" s="71"/>
      <c r="F356" s="71"/>
      <c r="G356" s="10"/>
      <c r="H356" s="69"/>
      <c r="I356" s="22"/>
      <c r="J356" s="12"/>
      <c r="K356" s="69">
        <f t="shared" si="46"/>
        <v>48</v>
      </c>
      <c r="L356" s="69">
        <f t="shared" si="45"/>
        <v>12.8</v>
      </c>
      <c r="M356" s="69">
        <f t="shared" si="47"/>
        <v>12.8</v>
      </c>
      <c r="N356" s="69">
        <f t="shared" si="48"/>
        <v>8</v>
      </c>
      <c r="O356" s="12">
        <v>3</v>
      </c>
      <c r="P356" s="71">
        <v>3</v>
      </c>
      <c r="Q356" s="122">
        <f t="shared" si="44"/>
        <v>160</v>
      </c>
      <c r="R356" s="22"/>
    </row>
    <row r="357" spans="1:18" ht="12.75">
      <c r="A357" s="109"/>
      <c r="B357" s="5" t="s">
        <v>18</v>
      </c>
      <c r="C357" s="8">
        <v>38243</v>
      </c>
      <c r="D357" s="71"/>
      <c r="E357" s="71"/>
      <c r="F357" s="71"/>
      <c r="G357" s="10"/>
      <c r="H357" s="69"/>
      <c r="I357" s="22"/>
      <c r="J357" s="12"/>
      <c r="K357" s="69">
        <f t="shared" si="46"/>
        <v>48</v>
      </c>
      <c r="L357" s="69">
        <f t="shared" si="45"/>
        <v>12.8</v>
      </c>
      <c r="M357" s="69">
        <f t="shared" si="47"/>
        <v>12.8</v>
      </c>
      <c r="N357" s="69">
        <f t="shared" si="48"/>
        <v>8</v>
      </c>
      <c r="O357" s="12">
        <v>3</v>
      </c>
      <c r="P357" s="71">
        <v>3</v>
      </c>
      <c r="Q357" s="122">
        <f t="shared" si="44"/>
        <v>160</v>
      </c>
      <c r="R357" s="22"/>
    </row>
    <row r="358" spans="1:18" ht="12.75">
      <c r="A358" s="109"/>
      <c r="B358" s="5" t="s">
        <v>19</v>
      </c>
      <c r="C358" s="8">
        <v>38244</v>
      </c>
      <c r="D358" s="71"/>
      <c r="E358" s="71"/>
      <c r="F358" s="71"/>
      <c r="G358" s="10"/>
      <c r="H358" s="69"/>
      <c r="I358" s="22"/>
      <c r="J358" s="12"/>
      <c r="K358" s="69">
        <f t="shared" si="46"/>
        <v>48</v>
      </c>
      <c r="L358" s="69">
        <f t="shared" si="45"/>
        <v>12.8</v>
      </c>
      <c r="M358" s="69">
        <f t="shared" si="47"/>
        <v>12.8</v>
      </c>
      <c r="N358" s="69">
        <f t="shared" si="48"/>
        <v>8</v>
      </c>
      <c r="O358" s="12">
        <v>3</v>
      </c>
      <c r="P358" s="71">
        <v>3</v>
      </c>
      <c r="Q358" s="122">
        <f t="shared" si="44"/>
        <v>160</v>
      </c>
      <c r="R358" s="22"/>
    </row>
    <row r="359" spans="1:18" ht="12.75">
      <c r="A359" s="109"/>
      <c r="B359" s="5" t="s">
        <v>20</v>
      </c>
      <c r="C359" s="8">
        <v>38245</v>
      </c>
      <c r="D359" s="71"/>
      <c r="E359" s="71"/>
      <c r="F359" s="71"/>
      <c r="G359" s="10"/>
      <c r="H359" s="69"/>
      <c r="I359" s="22"/>
      <c r="J359" s="12"/>
      <c r="K359" s="69">
        <f t="shared" si="46"/>
        <v>48</v>
      </c>
      <c r="L359" s="69">
        <f t="shared" si="45"/>
        <v>12.8</v>
      </c>
      <c r="M359" s="69">
        <f t="shared" si="47"/>
        <v>12.8</v>
      </c>
      <c r="N359" s="69">
        <f t="shared" si="48"/>
        <v>8</v>
      </c>
      <c r="O359" s="12">
        <v>3</v>
      </c>
      <c r="P359" s="71">
        <v>3</v>
      </c>
      <c r="Q359" s="122">
        <f t="shared" si="44"/>
        <v>160</v>
      </c>
      <c r="R359" s="22"/>
    </row>
    <row r="360" spans="1:18" ht="12.75">
      <c r="A360" s="109"/>
      <c r="B360" s="5" t="s">
        <v>21</v>
      </c>
      <c r="C360" s="8">
        <v>38246</v>
      </c>
      <c r="D360" s="71"/>
      <c r="E360" s="71"/>
      <c r="F360" s="71"/>
      <c r="G360" s="10"/>
      <c r="H360" s="69"/>
      <c r="I360" s="22"/>
      <c r="J360" s="12"/>
      <c r="K360" s="69">
        <f t="shared" si="46"/>
        <v>48</v>
      </c>
      <c r="L360" s="69">
        <f t="shared" si="45"/>
        <v>12.8</v>
      </c>
      <c r="M360" s="69">
        <f t="shared" si="47"/>
        <v>12.8</v>
      </c>
      <c r="N360" s="69">
        <f t="shared" si="48"/>
        <v>8</v>
      </c>
      <c r="O360" s="12">
        <v>3</v>
      </c>
      <c r="P360" s="71">
        <v>3</v>
      </c>
      <c r="Q360" s="122">
        <f t="shared" si="44"/>
        <v>160</v>
      </c>
      <c r="R360" s="22"/>
    </row>
    <row r="361" spans="1:18" ht="12.75">
      <c r="A361" s="109"/>
      <c r="B361" s="53" t="s">
        <v>16</v>
      </c>
      <c r="C361" s="6">
        <v>38247</v>
      </c>
      <c r="D361" s="70">
        <f>($D$4*I361)/100</f>
        <v>24</v>
      </c>
      <c r="E361" s="70">
        <f>($E$4*I361)/100</f>
        <v>24</v>
      </c>
      <c r="F361" s="70">
        <f>($F$4*I361)/100</f>
        <v>16</v>
      </c>
      <c r="G361" s="54"/>
      <c r="H361" s="70">
        <v>2</v>
      </c>
      <c r="I361" s="55">
        <f>I25*1.6</f>
        <v>160</v>
      </c>
      <c r="J361" s="54">
        <v>400</v>
      </c>
      <c r="K361" s="70">
        <f t="shared" si="46"/>
        <v>48</v>
      </c>
      <c r="L361" s="70">
        <f t="shared" si="45"/>
        <v>12.8</v>
      </c>
      <c r="M361" s="70">
        <f t="shared" si="47"/>
        <v>12.8</v>
      </c>
      <c r="N361" s="70">
        <f t="shared" si="48"/>
        <v>8</v>
      </c>
      <c r="O361" s="54">
        <v>3</v>
      </c>
      <c r="P361" s="70">
        <v>3</v>
      </c>
      <c r="Q361" s="123">
        <f t="shared" si="44"/>
        <v>160</v>
      </c>
      <c r="R361" s="22"/>
    </row>
    <row r="362" spans="1:18" ht="12.75">
      <c r="A362" s="109"/>
      <c r="B362" s="5" t="s">
        <v>6</v>
      </c>
      <c r="C362" s="8">
        <v>38248</v>
      </c>
      <c r="D362" s="71"/>
      <c r="E362" s="71"/>
      <c r="F362" s="71"/>
      <c r="G362" s="10"/>
      <c r="H362" s="69"/>
      <c r="I362" s="22"/>
      <c r="J362" s="12"/>
      <c r="K362" s="69">
        <f t="shared" si="46"/>
        <v>48</v>
      </c>
      <c r="L362" s="69">
        <f t="shared" si="45"/>
        <v>12.8</v>
      </c>
      <c r="M362" s="69">
        <f t="shared" si="47"/>
        <v>12.8</v>
      </c>
      <c r="N362" s="69">
        <f t="shared" si="48"/>
        <v>8</v>
      </c>
      <c r="O362" s="12">
        <v>3</v>
      </c>
      <c r="P362" s="71">
        <v>3</v>
      </c>
      <c r="Q362" s="122">
        <f t="shared" si="44"/>
        <v>160</v>
      </c>
      <c r="R362" s="22"/>
    </row>
    <row r="363" spans="1:18" ht="12.75">
      <c r="A363" s="109"/>
      <c r="B363" s="5" t="s">
        <v>17</v>
      </c>
      <c r="C363" s="8">
        <v>38249</v>
      </c>
      <c r="D363" s="71"/>
      <c r="E363" s="71"/>
      <c r="F363" s="71"/>
      <c r="G363" s="10"/>
      <c r="H363" s="69"/>
      <c r="I363" s="22"/>
      <c r="J363" s="12"/>
      <c r="K363" s="69">
        <f t="shared" si="46"/>
        <v>48</v>
      </c>
      <c r="L363" s="69">
        <f t="shared" si="45"/>
        <v>12.8</v>
      </c>
      <c r="M363" s="69">
        <f t="shared" si="47"/>
        <v>12.8</v>
      </c>
      <c r="N363" s="69">
        <f t="shared" si="48"/>
        <v>8</v>
      </c>
      <c r="O363" s="12">
        <v>3</v>
      </c>
      <c r="P363" s="71">
        <v>3</v>
      </c>
      <c r="Q363" s="122">
        <f t="shared" si="44"/>
        <v>160</v>
      </c>
      <c r="R363" s="22"/>
    </row>
    <row r="364" spans="1:18" ht="12.75">
      <c r="A364" s="109"/>
      <c r="B364" s="5" t="s">
        <v>18</v>
      </c>
      <c r="C364" s="8">
        <v>38250</v>
      </c>
      <c r="D364" s="71"/>
      <c r="E364" s="71"/>
      <c r="F364" s="71"/>
      <c r="G364" s="12"/>
      <c r="H364" s="69"/>
      <c r="I364" s="22"/>
      <c r="J364" s="12"/>
      <c r="K364" s="69">
        <f t="shared" si="46"/>
        <v>48</v>
      </c>
      <c r="L364" s="69">
        <f t="shared" si="45"/>
        <v>12.8</v>
      </c>
      <c r="M364" s="69">
        <f t="shared" si="47"/>
        <v>12.8</v>
      </c>
      <c r="N364" s="69">
        <f t="shared" si="48"/>
        <v>8</v>
      </c>
      <c r="O364" s="12">
        <v>3</v>
      </c>
      <c r="P364" s="71">
        <v>3</v>
      </c>
      <c r="Q364" s="122">
        <f t="shared" si="44"/>
        <v>160</v>
      </c>
      <c r="R364" s="22"/>
    </row>
    <row r="365" spans="1:18" ht="12.75">
      <c r="A365" s="109"/>
      <c r="B365" s="5" t="s">
        <v>19</v>
      </c>
      <c r="C365" s="8">
        <v>38251</v>
      </c>
      <c r="D365" s="71"/>
      <c r="E365" s="71"/>
      <c r="F365" s="71"/>
      <c r="G365" s="12"/>
      <c r="H365" s="69"/>
      <c r="I365" s="22"/>
      <c r="J365" s="12"/>
      <c r="K365" s="69">
        <f t="shared" si="46"/>
        <v>48</v>
      </c>
      <c r="L365" s="69">
        <f t="shared" si="45"/>
        <v>12.8</v>
      </c>
      <c r="M365" s="69">
        <f t="shared" si="47"/>
        <v>12.8</v>
      </c>
      <c r="N365" s="69">
        <f t="shared" si="48"/>
        <v>8</v>
      </c>
      <c r="O365" s="12">
        <v>3</v>
      </c>
      <c r="P365" s="71">
        <v>3</v>
      </c>
      <c r="Q365" s="122">
        <f t="shared" si="44"/>
        <v>160</v>
      </c>
      <c r="R365" s="22"/>
    </row>
    <row r="366" spans="1:18" ht="12.75">
      <c r="A366" s="109"/>
      <c r="B366" s="5" t="s">
        <v>20</v>
      </c>
      <c r="C366" s="8">
        <v>38252</v>
      </c>
      <c r="D366" s="71"/>
      <c r="E366" s="71"/>
      <c r="F366" s="71"/>
      <c r="G366" s="12"/>
      <c r="H366" s="69"/>
      <c r="I366" s="22"/>
      <c r="J366" s="12"/>
      <c r="K366" s="69">
        <f t="shared" si="46"/>
        <v>48</v>
      </c>
      <c r="L366" s="69">
        <f t="shared" si="45"/>
        <v>12.8</v>
      </c>
      <c r="M366" s="69">
        <f t="shared" si="47"/>
        <v>12.8</v>
      </c>
      <c r="N366" s="69">
        <f t="shared" si="48"/>
        <v>8</v>
      </c>
      <c r="O366" s="12">
        <v>3</v>
      </c>
      <c r="P366" s="71">
        <v>3</v>
      </c>
      <c r="Q366" s="122">
        <f t="shared" si="44"/>
        <v>160</v>
      </c>
      <c r="R366" s="22"/>
    </row>
    <row r="367" spans="1:18" ht="12.75">
      <c r="A367" s="109"/>
      <c r="B367" s="5" t="s">
        <v>21</v>
      </c>
      <c r="C367" s="26">
        <v>38253</v>
      </c>
      <c r="D367" s="71"/>
      <c r="E367" s="71"/>
      <c r="F367" s="71"/>
      <c r="G367" s="12"/>
      <c r="H367" s="69"/>
      <c r="I367" s="22"/>
      <c r="J367" s="12"/>
      <c r="K367" s="69">
        <f t="shared" si="46"/>
        <v>48</v>
      </c>
      <c r="L367" s="69">
        <f t="shared" si="45"/>
        <v>12.8</v>
      </c>
      <c r="M367" s="69">
        <f t="shared" si="47"/>
        <v>12.8</v>
      </c>
      <c r="N367" s="69">
        <f t="shared" si="48"/>
        <v>8</v>
      </c>
      <c r="O367" s="12">
        <v>3</v>
      </c>
      <c r="P367" s="71">
        <v>3</v>
      </c>
      <c r="Q367" s="122">
        <f t="shared" si="44"/>
        <v>160</v>
      </c>
      <c r="R367" s="22"/>
    </row>
    <row r="368" spans="2:18" ht="12.75">
      <c r="B368" s="56" t="s">
        <v>5</v>
      </c>
      <c r="C368" s="35">
        <v>38254</v>
      </c>
      <c r="D368" s="72">
        <f>($D$4*I368)/100</f>
        <v>24.75</v>
      </c>
      <c r="E368" s="72">
        <f>($E$4*I368)/100</f>
        <v>24.75</v>
      </c>
      <c r="F368" s="72">
        <f>($F$4*I368)/100</f>
        <v>16.5</v>
      </c>
      <c r="G368" s="36"/>
      <c r="H368" s="72"/>
      <c r="I368" s="37">
        <f>I4*1.65</f>
        <v>165</v>
      </c>
      <c r="J368" s="36"/>
      <c r="K368" s="72">
        <f t="shared" si="46"/>
        <v>49.5</v>
      </c>
      <c r="L368" s="72">
        <f t="shared" si="45"/>
        <v>13.2</v>
      </c>
      <c r="M368" s="72">
        <f t="shared" si="47"/>
        <v>13.2</v>
      </c>
      <c r="N368" s="72">
        <f t="shared" si="48"/>
        <v>8.25</v>
      </c>
      <c r="O368" s="84"/>
      <c r="P368" s="72"/>
      <c r="Q368" s="127">
        <f>Q4*1.65</f>
        <v>165</v>
      </c>
      <c r="R368" s="131"/>
    </row>
    <row r="369" spans="2:19" ht="12.75">
      <c r="B369" s="57"/>
      <c r="C369" s="40"/>
      <c r="D369" s="73"/>
      <c r="E369" s="73"/>
      <c r="F369" s="73"/>
      <c r="G369" s="58"/>
      <c r="H369" s="73"/>
      <c r="I369" s="59"/>
      <c r="J369" s="58"/>
      <c r="K369" s="73"/>
      <c r="L369" s="69"/>
      <c r="M369" s="60"/>
      <c r="N369" s="73"/>
      <c r="O369" s="58"/>
      <c r="P369" s="80"/>
      <c r="Q369" s="60"/>
      <c r="R369" s="3"/>
      <c r="S369" s="17"/>
    </row>
    <row r="370" spans="2:18" ht="12.75">
      <c r="B370" s="32" t="s">
        <v>22</v>
      </c>
      <c r="C370" s="27">
        <v>38256</v>
      </c>
      <c r="D370" s="74">
        <f>($D$4*I370)/100</f>
        <v>30</v>
      </c>
      <c r="E370" s="74">
        <f>($E$4*I370)/100</f>
        <v>30</v>
      </c>
      <c r="F370" s="74">
        <f>($F$4*I370)/100</f>
        <v>20</v>
      </c>
      <c r="G370" s="28"/>
      <c r="H370" s="74"/>
      <c r="I370" s="29">
        <v>200</v>
      </c>
      <c r="J370" s="28"/>
      <c r="K370" s="74">
        <f>($K$4*Q370)/100</f>
        <v>60</v>
      </c>
      <c r="L370" s="74">
        <f>($L$5*Q370)/100</f>
        <v>16</v>
      </c>
      <c r="M370" s="74">
        <f>($M$4*Q370)/100</f>
        <v>16</v>
      </c>
      <c r="N370" s="74">
        <f>($N$4*Q370)/100</f>
        <v>10</v>
      </c>
      <c r="O370" s="28"/>
      <c r="P370" s="74"/>
      <c r="Q370" s="128">
        <v>200</v>
      </c>
      <c r="R370" s="131"/>
    </row>
    <row r="371" spans="3:19" ht="12.75">
      <c r="C371" s="61"/>
      <c r="D371" s="73"/>
      <c r="E371" s="73"/>
      <c r="F371" s="73"/>
      <c r="G371" s="39"/>
      <c r="H371" s="75"/>
      <c r="I371" s="59"/>
      <c r="J371" s="39"/>
      <c r="K371" s="75"/>
      <c r="L371" s="75"/>
      <c r="M371" s="75"/>
      <c r="N371" s="75"/>
      <c r="O371" s="58"/>
      <c r="P371" s="71"/>
      <c r="Q371" s="60"/>
      <c r="R371" s="3"/>
      <c r="S371" s="17"/>
    </row>
    <row r="372" spans="2:19" ht="12.75">
      <c r="B372" s="33" t="s">
        <v>4</v>
      </c>
      <c r="C372" s="34">
        <v>37890</v>
      </c>
      <c r="D372" s="76">
        <f>D4</f>
        <v>15</v>
      </c>
      <c r="E372" s="76">
        <f>E4</f>
        <v>15</v>
      </c>
      <c r="F372" s="76">
        <f>F4</f>
        <v>10</v>
      </c>
      <c r="G372" s="30"/>
      <c r="H372" s="76"/>
      <c r="I372" s="31">
        <f aca="true" t="shared" si="49" ref="I372:N372">I4</f>
        <v>100</v>
      </c>
      <c r="J372" s="30"/>
      <c r="K372" s="76">
        <f t="shared" si="49"/>
        <v>30</v>
      </c>
      <c r="L372" s="76">
        <f t="shared" si="49"/>
        <v>8</v>
      </c>
      <c r="M372" s="76">
        <f t="shared" si="49"/>
        <v>8</v>
      </c>
      <c r="N372" s="76">
        <f t="shared" si="49"/>
        <v>5</v>
      </c>
      <c r="O372" s="30"/>
      <c r="P372" s="76"/>
      <c r="Q372" s="129">
        <f>Q4</f>
        <v>100</v>
      </c>
      <c r="R372" s="131"/>
      <c r="S372" s="17"/>
    </row>
    <row r="373" spans="3:19" ht="12.75">
      <c r="C373" s="18"/>
      <c r="D373" s="77"/>
      <c r="E373" s="77"/>
      <c r="F373" s="77"/>
      <c r="G373" s="20"/>
      <c r="H373" s="62"/>
      <c r="I373" s="24"/>
      <c r="J373" s="14"/>
      <c r="K373" s="62"/>
      <c r="L373" s="62"/>
      <c r="M373" s="62"/>
      <c r="N373" s="62"/>
      <c r="O373" s="14"/>
      <c r="P373" s="62"/>
      <c r="Q373" s="2"/>
      <c r="R373" s="19"/>
      <c r="S373" s="17"/>
    </row>
    <row r="374" spans="3:19" ht="12.75">
      <c r="C374" s="18"/>
      <c r="D374" s="77"/>
      <c r="E374" s="77"/>
      <c r="F374" s="77"/>
      <c r="G374" s="20"/>
      <c r="H374" s="62"/>
      <c r="I374" s="24"/>
      <c r="J374" s="14"/>
      <c r="K374" s="62"/>
      <c r="L374" s="62"/>
      <c r="M374" s="62"/>
      <c r="N374" s="62"/>
      <c r="O374" s="14"/>
      <c r="P374" s="62"/>
      <c r="Q374" s="2"/>
      <c r="R374" s="19"/>
      <c r="S374" s="17"/>
    </row>
    <row r="375" spans="3:19" ht="12.75">
      <c r="C375" s="18"/>
      <c r="D375" s="77"/>
      <c r="E375" s="77"/>
      <c r="F375" s="77"/>
      <c r="G375" s="20"/>
      <c r="H375" s="62"/>
      <c r="I375" s="24"/>
      <c r="J375" s="14"/>
      <c r="K375" s="62"/>
      <c r="L375" s="62"/>
      <c r="M375" s="62"/>
      <c r="N375" s="62"/>
      <c r="O375" s="14"/>
      <c r="P375" s="62"/>
      <c r="Q375" s="2"/>
      <c r="R375" s="19"/>
      <c r="S375" s="17"/>
    </row>
    <row r="376" spans="3:19" ht="12.75">
      <c r="C376" s="18"/>
      <c r="D376" s="77"/>
      <c r="E376" s="77"/>
      <c r="F376" s="77"/>
      <c r="G376" s="20"/>
      <c r="H376" s="62"/>
      <c r="I376" s="24"/>
      <c r="J376" s="14"/>
      <c r="K376" s="62"/>
      <c r="L376" s="62"/>
      <c r="M376" s="62"/>
      <c r="N376" s="62"/>
      <c r="O376" s="14"/>
      <c r="P376" s="62"/>
      <c r="Q376" s="2"/>
      <c r="R376" s="19"/>
      <c r="S376" s="17"/>
    </row>
    <row r="377" spans="3:19" ht="12.75">
      <c r="C377" s="18"/>
      <c r="D377" s="77"/>
      <c r="E377" s="77"/>
      <c r="F377" s="77"/>
      <c r="G377" s="20"/>
      <c r="H377" s="62"/>
      <c r="I377" s="24"/>
      <c r="J377" s="14"/>
      <c r="K377" s="62"/>
      <c r="L377" s="62"/>
      <c r="M377" s="62"/>
      <c r="N377" s="62"/>
      <c r="O377" s="14"/>
      <c r="P377" s="62"/>
      <c r="Q377" s="2"/>
      <c r="R377" s="19"/>
      <c r="S377" s="17"/>
    </row>
    <row r="378" spans="3:19" ht="12.75">
      <c r="C378" s="18"/>
      <c r="D378" s="77"/>
      <c r="E378" s="77"/>
      <c r="F378" s="77"/>
      <c r="G378" s="20"/>
      <c r="H378" s="62"/>
      <c r="I378" s="24"/>
      <c r="J378" s="14"/>
      <c r="K378" s="62"/>
      <c r="L378" s="62"/>
      <c r="M378" s="62"/>
      <c r="N378" s="62"/>
      <c r="O378" s="14"/>
      <c r="P378" s="77"/>
      <c r="Q378" s="2"/>
      <c r="R378" s="19"/>
      <c r="S378" s="17"/>
    </row>
    <row r="379" spans="3:19" ht="12.75">
      <c r="C379" s="18"/>
      <c r="D379" s="77"/>
      <c r="E379" s="77"/>
      <c r="F379" s="77"/>
      <c r="G379" s="20"/>
      <c r="H379" s="62"/>
      <c r="I379" s="24"/>
      <c r="J379" s="14"/>
      <c r="K379" s="62"/>
      <c r="L379" s="62"/>
      <c r="M379" s="62"/>
      <c r="N379" s="62"/>
      <c r="O379" s="14"/>
      <c r="P379" s="77"/>
      <c r="Q379" s="2"/>
      <c r="R379" s="19"/>
      <c r="S379" s="17"/>
    </row>
    <row r="380" spans="3:19" ht="12.75">
      <c r="C380" s="18"/>
      <c r="D380" s="77"/>
      <c r="E380" s="77"/>
      <c r="F380" s="77"/>
      <c r="G380" s="20"/>
      <c r="H380" s="62"/>
      <c r="I380" s="24"/>
      <c r="J380" s="14"/>
      <c r="K380" s="62"/>
      <c r="L380" s="62"/>
      <c r="M380" s="62"/>
      <c r="N380" s="62"/>
      <c r="O380" s="14"/>
      <c r="P380" s="77"/>
      <c r="Q380" s="2"/>
      <c r="R380" s="19"/>
      <c r="S380" s="17"/>
    </row>
    <row r="381" spans="3:19" ht="12.75">
      <c r="C381" s="18"/>
      <c r="D381" s="77"/>
      <c r="E381" s="77"/>
      <c r="F381" s="77"/>
      <c r="G381" s="20"/>
      <c r="H381" s="62"/>
      <c r="I381" s="24"/>
      <c r="J381" s="14"/>
      <c r="K381" s="62"/>
      <c r="L381" s="62"/>
      <c r="M381" s="62"/>
      <c r="N381" s="62"/>
      <c r="O381" s="14"/>
      <c r="P381" s="77"/>
      <c r="Q381" s="2"/>
      <c r="R381" s="19"/>
      <c r="S381" s="17"/>
    </row>
    <row r="382" spans="3:19" ht="12.75">
      <c r="C382" s="18"/>
      <c r="D382" s="77"/>
      <c r="E382" s="77"/>
      <c r="F382" s="77"/>
      <c r="G382" s="20"/>
      <c r="H382" s="62"/>
      <c r="I382" s="24"/>
      <c r="J382" s="14"/>
      <c r="K382" s="62"/>
      <c r="L382" s="62"/>
      <c r="M382" s="62"/>
      <c r="N382" s="62"/>
      <c r="O382" s="14"/>
      <c r="P382" s="77"/>
      <c r="Q382" s="2"/>
      <c r="R382" s="19"/>
      <c r="S382" s="17"/>
    </row>
    <row r="383" spans="3:19" ht="12.75">
      <c r="C383" s="18"/>
      <c r="D383" s="77"/>
      <c r="E383" s="77"/>
      <c r="F383" s="77"/>
      <c r="G383" s="20"/>
      <c r="H383" s="62"/>
      <c r="I383" s="24"/>
      <c r="J383" s="14"/>
      <c r="K383" s="62"/>
      <c r="L383" s="62"/>
      <c r="M383" s="62"/>
      <c r="N383" s="62"/>
      <c r="O383" s="14"/>
      <c r="P383" s="77"/>
      <c r="Q383" s="2"/>
      <c r="R383" s="19"/>
      <c r="S383" s="17"/>
    </row>
    <row r="384" spans="3:19" ht="12.75">
      <c r="C384" s="18"/>
      <c r="D384" s="77"/>
      <c r="E384" s="77"/>
      <c r="F384" s="77"/>
      <c r="G384" s="20"/>
      <c r="H384" s="62"/>
      <c r="I384" s="24"/>
      <c r="J384" s="14"/>
      <c r="K384" s="62"/>
      <c r="L384" s="62"/>
      <c r="M384" s="62"/>
      <c r="N384" s="62"/>
      <c r="O384" s="14"/>
      <c r="P384" s="77"/>
      <c r="Q384" s="2"/>
      <c r="R384" s="19"/>
      <c r="S384" s="17"/>
    </row>
    <row r="385" spans="3:19" ht="12.75">
      <c r="C385" s="18"/>
      <c r="D385" s="77"/>
      <c r="E385" s="77"/>
      <c r="F385" s="77"/>
      <c r="G385" s="20"/>
      <c r="H385" s="62"/>
      <c r="I385" s="24"/>
      <c r="J385" s="14"/>
      <c r="K385" s="62"/>
      <c r="L385" s="62"/>
      <c r="M385" s="62"/>
      <c r="N385" s="62"/>
      <c r="O385" s="14"/>
      <c r="P385" s="77"/>
      <c r="Q385" s="2"/>
      <c r="R385" s="19"/>
      <c r="S385" s="17"/>
    </row>
    <row r="386" spans="3:19" ht="12.75">
      <c r="C386" s="18"/>
      <c r="D386" s="77"/>
      <c r="E386" s="77"/>
      <c r="F386" s="77"/>
      <c r="G386" s="20"/>
      <c r="H386" s="62"/>
      <c r="I386" s="24"/>
      <c r="J386" s="14"/>
      <c r="K386" s="62"/>
      <c r="L386" s="62"/>
      <c r="M386" s="62"/>
      <c r="N386" s="62"/>
      <c r="O386" s="14"/>
      <c r="P386" s="77"/>
      <c r="Q386" s="2"/>
      <c r="R386" s="19"/>
      <c r="S386" s="17"/>
    </row>
    <row r="387" spans="3:19" ht="12.75">
      <c r="C387" s="18"/>
      <c r="D387" s="77"/>
      <c r="E387" s="77"/>
      <c r="F387" s="77"/>
      <c r="G387" s="20"/>
      <c r="H387" s="62"/>
      <c r="I387" s="24"/>
      <c r="J387" s="14"/>
      <c r="K387" s="62"/>
      <c r="L387" s="62"/>
      <c r="M387" s="62"/>
      <c r="N387" s="62"/>
      <c r="O387" s="14"/>
      <c r="P387" s="77"/>
      <c r="Q387" s="2"/>
      <c r="R387" s="19"/>
      <c r="S387" s="17"/>
    </row>
    <row r="388" spans="3:19" ht="12.75">
      <c r="C388" s="18"/>
      <c r="D388" s="77"/>
      <c r="E388" s="77"/>
      <c r="F388" s="77"/>
      <c r="G388" s="14"/>
      <c r="H388" s="62"/>
      <c r="I388" s="24"/>
      <c r="J388" s="14"/>
      <c r="K388" s="62"/>
      <c r="L388" s="62"/>
      <c r="M388" s="62"/>
      <c r="N388" s="62"/>
      <c r="O388" s="14"/>
      <c r="P388" s="77"/>
      <c r="Q388" s="2"/>
      <c r="R388" s="19"/>
      <c r="S388" s="17"/>
    </row>
    <row r="389" spans="3:19" ht="12.75">
      <c r="C389" s="18"/>
      <c r="D389" s="77"/>
      <c r="E389" s="77"/>
      <c r="F389" s="77"/>
      <c r="G389" s="14"/>
      <c r="H389" s="62"/>
      <c r="I389" s="24"/>
      <c r="J389" s="14"/>
      <c r="K389" s="62"/>
      <c r="L389" s="62"/>
      <c r="M389" s="62"/>
      <c r="N389" s="62"/>
      <c r="O389" s="14"/>
      <c r="P389" s="77"/>
      <c r="Q389" s="2"/>
      <c r="R389" s="19"/>
      <c r="S389" s="17"/>
    </row>
    <row r="390" spans="3:19" ht="12.75">
      <c r="C390" s="18"/>
      <c r="D390" s="77"/>
      <c r="E390" s="77"/>
      <c r="F390" s="77"/>
      <c r="G390" s="14"/>
      <c r="H390" s="62"/>
      <c r="I390" s="24"/>
      <c r="J390" s="14"/>
      <c r="K390" s="62"/>
      <c r="L390" s="62"/>
      <c r="M390" s="62"/>
      <c r="N390" s="62"/>
      <c r="O390" s="14"/>
      <c r="P390" s="77"/>
      <c r="Q390" s="2"/>
      <c r="R390" s="19"/>
      <c r="S390" s="17"/>
    </row>
    <row r="391" spans="3:19" ht="12.75">
      <c r="C391" s="18"/>
      <c r="D391" s="77"/>
      <c r="E391" s="77"/>
      <c r="F391" s="77"/>
      <c r="G391" s="14"/>
      <c r="H391" s="62"/>
      <c r="I391" s="24"/>
      <c r="J391" s="14"/>
      <c r="K391" s="62"/>
      <c r="L391" s="62"/>
      <c r="M391" s="62"/>
      <c r="N391" s="62"/>
      <c r="O391" s="14"/>
      <c r="P391" s="77"/>
      <c r="Q391" s="2"/>
      <c r="R391" s="19"/>
      <c r="S391" s="17"/>
    </row>
    <row r="392" spans="3:19" ht="12.75">
      <c r="C392" s="18"/>
      <c r="D392" s="77"/>
      <c r="E392" s="77"/>
      <c r="F392" s="77"/>
      <c r="G392" s="14"/>
      <c r="H392" s="77"/>
      <c r="I392" s="24"/>
      <c r="J392" s="14"/>
      <c r="K392" s="77"/>
      <c r="L392" s="2"/>
      <c r="M392" s="2"/>
      <c r="N392" s="77"/>
      <c r="O392" s="14"/>
      <c r="P392" s="77"/>
      <c r="Q392" s="2"/>
      <c r="R392" s="19"/>
      <c r="S392" s="17"/>
    </row>
    <row r="393" spans="3:19" ht="12.75">
      <c r="C393" s="18"/>
      <c r="D393" s="77"/>
      <c r="E393" s="77"/>
      <c r="F393" s="77"/>
      <c r="G393" s="14"/>
      <c r="H393" s="77"/>
      <c r="I393" s="24"/>
      <c r="J393" s="14"/>
      <c r="K393" s="77"/>
      <c r="L393" s="2"/>
      <c r="M393" s="2"/>
      <c r="N393" s="77"/>
      <c r="O393" s="14"/>
      <c r="P393" s="77"/>
      <c r="Q393" s="2"/>
      <c r="R393" s="19"/>
      <c r="S393" s="17"/>
    </row>
    <row r="394" spans="3:19" ht="12.75">
      <c r="C394" s="18"/>
      <c r="D394" s="77"/>
      <c r="E394" s="77"/>
      <c r="F394" s="77"/>
      <c r="G394" s="14"/>
      <c r="H394" s="77"/>
      <c r="I394" s="24"/>
      <c r="J394" s="14"/>
      <c r="K394" s="77"/>
      <c r="L394" s="2"/>
      <c r="M394" s="2"/>
      <c r="N394" s="77"/>
      <c r="O394" s="14"/>
      <c r="P394" s="77"/>
      <c r="Q394" s="2"/>
      <c r="R394" s="19"/>
      <c r="S394" s="17"/>
    </row>
    <row r="395" spans="3:7" ht="12.75">
      <c r="C395" s="18"/>
      <c r="G395" s="14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  <row r="498" ht="12.75">
      <c r="C498" s="18"/>
    </row>
    <row r="499" ht="12.75">
      <c r="C499" s="18"/>
    </row>
    <row r="500" ht="12.75">
      <c r="C500" s="18"/>
    </row>
    <row r="501" ht="12.75">
      <c r="C501" s="18"/>
    </row>
    <row r="502" ht="12.75">
      <c r="C502" s="18"/>
    </row>
    <row r="503" ht="12.75">
      <c r="C503" s="18"/>
    </row>
    <row r="504" ht="12.75">
      <c r="C504" s="18"/>
    </row>
    <row r="505" ht="12.75">
      <c r="C505" s="18"/>
    </row>
    <row r="506" ht="12.75">
      <c r="C506" s="18"/>
    </row>
    <row r="507" ht="12.75">
      <c r="C507" s="18"/>
    </row>
    <row r="508" ht="12.75">
      <c r="C508" s="18"/>
    </row>
    <row r="509" ht="12.75">
      <c r="C509" s="18"/>
    </row>
    <row r="510" ht="12.75">
      <c r="C510" s="18"/>
    </row>
    <row r="511" ht="12.75">
      <c r="C511" s="18"/>
    </row>
    <row r="512" ht="12.75">
      <c r="C512" s="18"/>
    </row>
    <row r="513" ht="12.75">
      <c r="C513" s="18"/>
    </row>
    <row r="514" ht="12.75">
      <c r="C514" s="18"/>
    </row>
    <row r="515" ht="12.75">
      <c r="C515" s="18"/>
    </row>
    <row r="516" ht="12.75">
      <c r="C516" s="18"/>
    </row>
    <row r="517" ht="12.75">
      <c r="C517" s="18"/>
    </row>
    <row r="518" ht="12.75">
      <c r="C518" s="18"/>
    </row>
    <row r="519" ht="12.75">
      <c r="C519" s="18"/>
    </row>
    <row r="520" ht="12.75">
      <c r="C520" s="18"/>
    </row>
    <row r="521" ht="12.75">
      <c r="C521" s="18"/>
    </row>
    <row r="522" ht="12.75">
      <c r="C522" s="18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  <row r="534" ht="12.75">
      <c r="C534" s="18"/>
    </row>
    <row r="535" ht="12.75">
      <c r="C535" s="18"/>
    </row>
    <row r="536" ht="12.75">
      <c r="C536" s="18"/>
    </row>
    <row r="537" ht="12.75">
      <c r="C537" s="18"/>
    </row>
    <row r="538" ht="12.75">
      <c r="C538" s="18"/>
    </row>
    <row r="539" ht="12.75">
      <c r="C539" s="18"/>
    </row>
    <row r="540" ht="12.75">
      <c r="C540" s="18"/>
    </row>
    <row r="541" ht="12.75">
      <c r="C541" s="18"/>
    </row>
    <row r="542" ht="12.75">
      <c r="C542" s="18"/>
    </row>
    <row r="543" ht="12.75">
      <c r="C543" s="18"/>
    </row>
    <row r="544" ht="12.75">
      <c r="C544" s="18"/>
    </row>
    <row r="545" ht="12.75">
      <c r="C545" s="18"/>
    </row>
    <row r="546" ht="12.75">
      <c r="C546" s="18"/>
    </row>
    <row r="547" ht="12.75">
      <c r="C547" s="18"/>
    </row>
    <row r="548" ht="12.75">
      <c r="C548" s="18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  <row r="592" ht="12.75">
      <c r="C592" s="18"/>
    </row>
    <row r="593" ht="12.75">
      <c r="C593" s="18"/>
    </row>
    <row r="594" ht="12.75">
      <c r="C594" s="18"/>
    </row>
    <row r="595" ht="12.75">
      <c r="C595" s="18"/>
    </row>
    <row r="596" ht="12.75">
      <c r="C596" s="18"/>
    </row>
    <row r="597" ht="12.75">
      <c r="C597" s="18"/>
    </row>
    <row r="598" ht="12.75">
      <c r="C598" s="18"/>
    </row>
    <row r="599" ht="12.75">
      <c r="C599" s="18"/>
    </row>
    <row r="600" ht="12.75">
      <c r="C600" s="18"/>
    </row>
    <row r="601" ht="12.75">
      <c r="C601" s="18"/>
    </row>
    <row r="602" ht="12.75">
      <c r="C602" s="18"/>
    </row>
    <row r="603" ht="12.75">
      <c r="C603" s="18"/>
    </row>
    <row r="604" ht="12.75">
      <c r="C604" s="18"/>
    </row>
    <row r="605" ht="12.75">
      <c r="C605" s="18"/>
    </row>
    <row r="606" ht="12.75">
      <c r="C606" s="18"/>
    </row>
    <row r="607" ht="12.75">
      <c r="C607" s="18"/>
    </row>
    <row r="608" ht="12.75">
      <c r="C608" s="18"/>
    </row>
    <row r="609" ht="12.75">
      <c r="C609" s="18"/>
    </row>
    <row r="610" ht="12.75">
      <c r="C610" s="18"/>
    </row>
    <row r="611" ht="12.75">
      <c r="C611" s="18"/>
    </row>
    <row r="612" ht="12.75">
      <c r="C612" s="18"/>
    </row>
    <row r="613" ht="12.75">
      <c r="C613" s="18"/>
    </row>
    <row r="614" ht="12.75">
      <c r="C614" s="18"/>
    </row>
    <row r="615" ht="12.75">
      <c r="C615" s="18"/>
    </row>
    <row r="616" ht="12.75">
      <c r="C616" s="18"/>
    </row>
    <row r="617" ht="12.75">
      <c r="C617" s="18"/>
    </row>
    <row r="618" ht="12.75">
      <c r="C618" s="18"/>
    </row>
    <row r="619" ht="12.75">
      <c r="C619" s="18"/>
    </row>
    <row r="620" ht="12.75">
      <c r="C620" s="18"/>
    </row>
    <row r="621" ht="12.75">
      <c r="C621" s="18"/>
    </row>
    <row r="622" ht="12.75">
      <c r="C622" s="18"/>
    </row>
    <row r="623" ht="12.75">
      <c r="C623" s="18"/>
    </row>
    <row r="624" ht="12.75">
      <c r="C624" s="18"/>
    </row>
    <row r="625" ht="12.75">
      <c r="C625" s="18"/>
    </row>
    <row r="626" ht="12.75">
      <c r="C626" s="18"/>
    </row>
    <row r="627" ht="12.75">
      <c r="C627" s="18"/>
    </row>
    <row r="628" ht="12.75">
      <c r="C628" s="18"/>
    </row>
    <row r="629" ht="12.75">
      <c r="C629" s="18"/>
    </row>
    <row r="630" ht="12.75">
      <c r="C630" s="18"/>
    </row>
    <row r="631" ht="12.75">
      <c r="C631" s="18"/>
    </row>
    <row r="632" ht="12.75">
      <c r="C632" s="18"/>
    </row>
    <row r="633" ht="12.75">
      <c r="C633" s="18"/>
    </row>
    <row r="634" ht="12.75">
      <c r="C634" s="18"/>
    </row>
    <row r="635" ht="12.75">
      <c r="C635" s="18"/>
    </row>
    <row r="636" ht="12.75">
      <c r="C636" s="18"/>
    </row>
    <row r="637" ht="12.75">
      <c r="C637" s="18"/>
    </row>
    <row r="638" ht="12.75">
      <c r="C638" s="18"/>
    </row>
    <row r="639" ht="12.75">
      <c r="C639" s="18"/>
    </row>
    <row r="640" ht="12.75">
      <c r="C640" s="18"/>
    </row>
    <row r="641" ht="12.75">
      <c r="C641" s="18"/>
    </row>
    <row r="642" ht="12.75">
      <c r="C642" s="18"/>
    </row>
    <row r="643" ht="12.75">
      <c r="C643" s="18"/>
    </row>
    <row r="644" ht="12.75">
      <c r="C644" s="18"/>
    </row>
    <row r="645" ht="12.75">
      <c r="C645" s="18"/>
    </row>
    <row r="646" ht="12.75">
      <c r="C646" s="18"/>
    </row>
    <row r="647" ht="12.75">
      <c r="C647" s="18"/>
    </row>
    <row r="648" ht="12.75">
      <c r="C648" s="18"/>
    </row>
    <row r="649" ht="12.75">
      <c r="C649" s="18"/>
    </row>
    <row r="650" ht="12.75">
      <c r="C650" s="18"/>
    </row>
    <row r="651" ht="12.75">
      <c r="C651" s="18"/>
    </row>
    <row r="652" ht="12.75">
      <c r="C652" s="18"/>
    </row>
    <row r="653" ht="12.75">
      <c r="C653" s="18"/>
    </row>
    <row r="654" ht="12.75">
      <c r="C654" s="18"/>
    </row>
    <row r="655" ht="12.75">
      <c r="C655" s="18"/>
    </row>
    <row r="656" ht="12.75">
      <c r="C656" s="18"/>
    </row>
    <row r="657" ht="12.75">
      <c r="C657" s="18"/>
    </row>
    <row r="658" ht="12.75">
      <c r="C658" s="18"/>
    </row>
    <row r="659" ht="12.75">
      <c r="C659" s="18"/>
    </row>
    <row r="660" ht="12.75">
      <c r="C660" s="18"/>
    </row>
    <row r="661" ht="12.75">
      <c r="C661" s="18"/>
    </row>
    <row r="662" ht="12.75">
      <c r="C662" s="18"/>
    </row>
    <row r="663" ht="12.75">
      <c r="C663" s="18"/>
    </row>
    <row r="664" ht="12.75">
      <c r="C664" s="18"/>
    </row>
    <row r="665" ht="12.75">
      <c r="C665" s="18"/>
    </row>
    <row r="666" ht="12.75">
      <c r="C666" s="18"/>
    </row>
    <row r="667" ht="12.75">
      <c r="C667" s="18"/>
    </row>
    <row r="668" ht="12.75">
      <c r="C668" s="18"/>
    </row>
    <row r="669" ht="12.75">
      <c r="C669" s="18"/>
    </row>
    <row r="670" ht="12.75">
      <c r="C670" s="18"/>
    </row>
    <row r="671" ht="12.75">
      <c r="C671" s="18"/>
    </row>
    <row r="672" ht="12.75">
      <c r="C672" s="18"/>
    </row>
    <row r="673" ht="12.75">
      <c r="C673" s="18"/>
    </row>
    <row r="674" ht="12.75">
      <c r="C674" s="18"/>
    </row>
    <row r="675" ht="12.75">
      <c r="C675" s="18"/>
    </row>
    <row r="676" ht="12.75">
      <c r="C676" s="18"/>
    </row>
    <row r="677" ht="12.75">
      <c r="C677" s="18"/>
    </row>
    <row r="678" ht="12.75">
      <c r="C678" s="18"/>
    </row>
    <row r="679" ht="12.75">
      <c r="C679" s="18"/>
    </row>
    <row r="680" ht="12.75">
      <c r="C680" s="18"/>
    </row>
    <row r="681" ht="12.75">
      <c r="C681" s="18"/>
    </row>
    <row r="682" ht="12.75">
      <c r="C682" s="18"/>
    </row>
    <row r="683" ht="12.75">
      <c r="C683" s="18"/>
    </row>
    <row r="684" ht="12.75">
      <c r="C684" s="18"/>
    </row>
    <row r="685" ht="12.75">
      <c r="C685" s="18"/>
    </row>
    <row r="686" ht="12.75">
      <c r="C686" s="18"/>
    </row>
    <row r="687" ht="12.75">
      <c r="C687" s="18"/>
    </row>
    <row r="688" ht="12.75">
      <c r="C688" s="18"/>
    </row>
    <row r="689" ht="12.75">
      <c r="C689" s="18"/>
    </row>
    <row r="690" ht="12.75">
      <c r="C690" s="18"/>
    </row>
    <row r="691" ht="12.75">
      <c r="C691" s="18"/>
    </row>
    <row r="692" ht="12.75">
      <c r="C692" s="18"/>
    </row>
    <row r="693" ht="12.75">
      <c r="C693" s="18"/>
    </row>
    <row r="694" ht="12.75">
      <c r="C694" s="18"/>
    </row>
    <row r="695" ht="12.75">
      <c r="C695" s="18"/>
    </row>
    <row r="696" ht="12.75">
      <c r="C696" s="18"/>
    </row>
    <row r="697" ht="12.75">
      <c r="C697" s="18"/>
    </row>
    <row r="698" ht="12.75">
      <c r="C698" s="18"/>
    </row>
    <row r="699" ht="12.75">
      <c r="C699" s="18"/>
    </row>
    <row r="700" ht="12.75">
      <c r="C700" s="18"/>
    </row>
    <row r="701" ht="12.75">
      <c r="C701" s="18"/>
    </row>
    <row r="702" ht="12.75">
      <c r="C702" s="18"/>
    </row>
    <row r="703" ht="12.75">
      <c r="C703" s="18"/>
    </row>
    <row r="704" ht="12.75">
      <c r="C704" s="18"/>
    </row>
    <row r="705" ht="12.75">
      <c r="C705" s="18"/>
    </row>
    <row r="706" ht="12.75">
      <c r="C706" s="18"/>
    </row>
    <row r="707" ht="12.75">
      <c r="C707" s="18"/>
    </row>
    <row r="708" ht="12.75">
      <c r="C708" s="18"/>
    </row>
    <row r="709" ht="12.75">
      <c r="C709" s="18"/>
    </row>
    <row r="710" ht="12.75">
      <c r="C710" s="18"/>
    </row>
    <row r="711" ht="12.75">
      <c r="C711" s="18"/>
    </row>
    <row r="712" ht="12.75">
      <c r="C712" s="18"/>
    </row>
    <row r="713" ht="12.75">
      <c r="C713" s="18"/>
    </row>
    <row r="714" ht="12.75">
      <c r="C714" s="18"/>
    </row>
    <row r="715" ht="12.75">
      <c r="C715" s="18"/>
    </row>
    <row r="716" ht="12.75">
      <c r="C716" s="18"/>
    </row>
    <row r="717" ht="12.75">
      <c r="C717" s="18"/>
    </row>
    <row r="718" ht="12.75">
      <c r="C718" s="18"/>
    </row>
    <row r="719" ht="12.75">
      <c r="C719" s="18"/>
    </row>
    <row r="720" ht="12.75">
      <c r="C720" s="18"/>
    </row>
    <row r="721" ht="12.75">
      <c r="C721" s="18"/>
    </row>
    <row r="722" ht="12.75">
      <c r="C722" s="18"/>
    </row>
    <row r="723" ht="12.75">
      <c r="C723" s="18"/>
    </row>
    <row r="724" ht="12.75">
      <c r="C724" s="18"/>
    </row>
    <row r="725" ht="12.75">
      <c r="C725" s="18"/>
    </row>
    <row r="726" ht="12.75">
      <c r="C726" s="18"/>
    </row>
    <row r="727" ht="12.75">
      <c r="C727" s="18"/>
    </row>
    <row r="728" ht="12.75">
      <c r="C728" s="18"/>
    </row>
    <row r="729" ht="12.75">
      <c r="C729" s="18"/>
    </row>
    <row r="730" ht="12.75">
      <c r="C730" s="18"/>
    </row>
    <row r="731" ht="12.75">
      <c r="C731" s="18"/>
    </row>
    <row r="732" ht="12.75">
      <c r="C732" s="18"/>
    </row>
    <row r="733" ht="12.75">
      <c r="C733" s="18"/>
    </row>
    <row r="734" ht="12.75">
      <c r="C734" s="18"/>
    </row>
    <row r="735" ht="12.75">
      <c r="C735" s="18"/>
    </row>
    <row r="736" ht="12.75">
      <c r="C736" s="18"/>
    </row>
    <row r="737" ht="12.75">
      <c r="C737" s="18"/>
    </row>
    <row r="738" ht="12.75">
      <c r="C738" s="18"/>
    </row>
    <row r="739" ht="12.75">
      <c r="C739" s="18"/>
    </row>
    <row r="740" ht="12.75">
      <c r="C740" s="18"/>
    </row>
    <row r="741" ht="12.75">
      <c r="C741" s="18"/>
    </row>
    <row r="742" ht="12.75">
      <c r="C742" s="18"/>
    </row>
    <row r="743" ht="12.75">
      <c r="C743" s="18"/>
    </row>
    <row r="744" ht="12.75">
      <c r="C744" s="18"/>
    </row>
    <row r="745" ht="12.75">
      <c r="C745" s="18"/>
    </row>
    <row r="746" ht="12.75">
      <c r="C746" s="18"/>
    </row>
    <row r="747" ht="12.75">
      <c r="C747" s="18"/>
    </row>
    <row r="748" ht="12.75">
      <c r="C748" s="18"/>
    </row>
    <row r="749" ht="12.75">
      <c r="C749" s="18"/>
    </row>
    <row r="750" ht="12.75">
      <c r="C750" s="18"/>
    </row>
    <row r="751" ht="12.75">
      <c r="C751" s="18"/>
    </row>
    <row r="752" ht="12.75">
      <c r="C752" s="18"/>
    </row>
    <row r="753" ht="12.75">
      <c r="C753" s="18"/>
    </row>
    <row r="754" ht="12.75">
      <c r="C754" s="18"/>
    </row>
    <row r="755" ht="12.75">
      <c r="C755" s="18"/>
    </row>
    <row r="756" ht="12.75">
      <c r="C756" s="18"/>
    </row>
    <row r="757" ht="12.75">
      <c r="C757" s="18"/>
    </row>
    <row r="758" ht="12.75">
      <c r="C758" s="18"/>
    </row>
    <row r="759" ht="12.75">
      <c r="C759" s="18"/>
    </row>
    <row r="760" ht="12.75">
      <c r="C760" s="18"/>
    </row>
    <row r="761" ht="12.75">
      <c r="C761" s="18"/>
    </row>
    <row r="762" ht="12.75">
      <c r="C762" s="18"/>
    </row>
    <row r="763" ht="12.75">
      <c r="C763" s="18"/>
    </row>
    <row r="764" ht="12.75">
      <c r="C764" s="18"/>
    </row>
    <row r="765" ht="12.75">
      <c r="C765" s="18"/>
    </row>
    <row r="766" ht="12.75">
      <c r="C766" s="18"/>
    </row>
    <row r="767" ht="12.75">
      <c r="C767" s="18"/>
    </row>
    <row r="768" ht="12.75">
      <c r="C768" s="18"/>
    </row>
    <row r="769" ht="12.75">
      <c r="C769" s="18"/>
    </row>
    <row r="770" ht="12.75">
      <c r="C770" s="18"/>
    </row>
    <row r="771" ht="12.75">
      <c r="C771" s="18"/>
    </row>
    <row r="772" ht="12.75">
      <c r="C772" s="18"/>
    </row>
    <row r="773" ht="12.75">
      <c r="C773" s="18"/>
    </row>
    <row r="774" ht="12.75">
      <c r="C774" s="18"/>
    </row>
    <row r="775" ht="12.75">
      <c r="C775" s="18"/>
    </row>
    <row r="776" ht="12.75">
      <c r="C776" s="18"/>
    </row>
    <row r="777" ht="12.75">
      <c r="C777" s="18"/>
    </row>
    <row r="778" ht="12.75">
      <c r="C778" s="18"/>
    </row>
    <row r="779" ht="12.75">
      <c r="C779" s="18"/>
    </row>
    <row r="780" ht="12.75">
      <c r="C780" s="18"/>
    </row>
    <row r="781" ht="12.75">
      <c r="C781" s="18"/>
    </row>
    <row r="782" ht="12.75">
      <c r="C782" s="18"/>
    </row>
    <row r="783" ht="12.75">
      <c r="C783" s="18"/>
    </row>
    <row r="784" ht="12.75">
      <c r="C784" s="18"/>
    </row>
    <row r="785" ht="12.75">
      <c r="C785" s="18"/>
    </row>
    <row r="786" ht="12.75">
      <c r="C786" s="18"/>
    </row>
    <row r="787" ht="12.75">
      <c r="C787" s="18"/>
    </row>
    <row r="788" ht="12.75">
      <c r="C788" s="18"/>
    </row>
    <row r="789" ht="12.75">
      <c r="C789" s="18"/>
    </row>
    <row r="790" ht="12.75">
      <c r="C790" s="18"/>
    </row>
    <row r="791" ht="12.75">
      <c r="C791" s="18"/>
    </row>
    <row r="792" ht="12.75">
      <c r="C792" s="18"/>
    </row>
    <row r="793" ht="12.75">
      <c r="C793" s="18"/>
    </row>
    <row r="794" ht="12.75">
      <c r="C794" s="18"/>
    </row>
    <row r="795" ht="12.75">
      <c r="C795" s="18"/>
    </row>
    <row r="796" ht="12.75">
      <c r="C796" s="18"/>
    </row>
    <row r="797" ht="12.75">
      <c r="C797" s="18"/>
    </row>
    <row r="798" ht="12.75">
      <c r="C798" s="18"/>
    </row>
    <row r="799" ht="12.75">
      <c r="C799" s="18"/>
    </row>
    <row r="800" ht="12.75">
      <c r="C800" s="18"/>
    </row>
    <row r="801" ht="12.75">
      <c r="C801" s="18"/>
    </row>
    <row r="802" ht="12.75">
      <c r="C802" s="18"/>
    </row>
    <row r="803" ht="12.75">
      <c r="C803" s="18"/>
    </row>
    <row r="804" ht="12.75">
      <c r="C804" s="18"/>
    </row>
    <row r="805" ht="12.75">
      <c r="C805" s="18"/>
    </row>
    <row r="806" ht="12.75">
      <c r="C806" s="18"/>
    </row>
    <row r="807" ht="12.75">
      <c r="C807" s="18"/>
    </row>
    <row r="808" ht="12.75">
      <c r="C808" s="18"/>
    </row>
    <row r="809" ht="12.75">
      <c r="C809" s="18"/>
    </row>
    <row r="810" ht="12.75">
      <c r="C810" s="18"/>
    </row>
    <row r="811" ht="12.75">
      <c r="C811" s="18"/>
    </row>
    <row r="812" ht="12.75">
      <c r="C812" s="18"/>
    </row>
    <row r="813" ht="12.75">
      <c r="C813" s="18"/>
    </row>
    <row r="814" ht="12.75">
      <c r="C814" s="18"/>
    </row>
    <row r="815" ht="12.75">
      <c r="C815" s="18"/>
    </row>
    <row r="816" ht="12.75">
      <c r="C816" s="18"/>
    </row>
    <row r="817" ht="12.75">
      <c r="C817" s="18"/>
    </row>
    <row r="818" ht="12.75">
      <c r="C818" s="18"/>
    </row>
    <row r="819" ht="12.75">
      <c r="C819" s="18"/>
    </row>
    <row r="820" ht="12.75">
      <c r="C820" s="18"/>
    </row>
    <row r="821" ht="12.75">
      <c r="C821" s="18"/>
    </row>
    <row r="822" ht="12.75">
      <c r="C822" s="18"/>
    </row>
    <row r="823" ht="12.75">
      <c r="C823" s="18"/>
    </row>
    <row r="824" ht="12.75">
      <c r="C824" s="18"/>
    </row>
    <row r="825" ht="12.75">
      <c r="C825" s="18"/>
    </row>
    <row r="826" ht="12.75">
      <c r="C826" s="18"/>
    </row>
    <row r="827" ht="12.75">
      <c r="C827" s="18"/>
    </row>
    <row r="828" ht="12.75">
      <c r="C828" s="18"/>
    </row>
    <row r="829" ht="12.75">
      <c r="C829" s="18"/>
    </row>
    <row r="830" ht="12.75">
      <c r="C830" s="18"/>
    </row>
    <row r="831" ht="12.75">
      <c r="C831" s="18"/>
    </row>
    <row r="832" ht="12.75">
      <c r="C832" s="18"/>
    </row>
    <row r="833" ht="12.75">
      <c r="C833" s="18"/>
    </row>
    <row r="834" ht="12.75">
      <c r="C834" s="18"/>
    </row>
    <row r="835" ht="12.75">
      <c r="C835" s="18"/>
    </row>
    <row r="836" ht="12.75">
      <c r="C836" s="18"/>
    </row>
    <row r="837" ht="12.75">
      <c r="C837" s="18"/>
    </row>
    <row r="838" ht="12.75">
      <c r="C838" s="18"/>
    </row>
    <row r="839" ht="12.75">
      <c r="C839" s="18"/>
    </row>
    <row r="840" ht="12.75">
      <c r="C840" s="18"/>
    </row>
    <row r="841" ht="12.75">
      <c r="C841" s="18"/>
    </row>
    <row r="842" ht="12.75">
      <c r="C842" s="18"/>
    </row>
    <row r="843" ht="12.75">
      <c r="C843" s="18"/>
    </row>
    <row r="844" ht="12.75">
      <c r="C844" s="18"/>
    </row>
    <row r="845" ht="12.75">
      <c r="C845" s="18"/>
    </row>
    <row r="846" ht="12.75">
      <c r="C846" s="18"/>
    </row>
    <row r="847" ht="12.75">
      <c r="C847" s="18"/>
    </row>
    <row r="848" ht="12.75">
      <c r="C848" s="18"/>
    </row>
    <row r="849" ht="12.75">
      <c r="C849" s="18"/>
    </row>
    <row r="850" ht="12.75">
      <c r="C850" s="18"/>
    </row>
    <row r="851" ht="12.75">
      <c r="C851" s="18"/>
    </row>
    <row r="852" ht="12.75">
      <c r="C852" s="18"/>
    </row>
    <row r="853" ht="12.75">
      <c r="C853" s="18"/>
    </row>
    <row r="854" ht="12.75">
      <c r="C854" s="18"/>
    </row>
    <row r="855" ht="12.75">
      <c r="C855" s="18"/>
    </row>
    <row r="856" ht="12.75">
      <c r="C856" s="18"/>
    </row>
    <row r="857" ht="12.75">
      <c r="C857" s="18"/>
    </row>
    <row r="858" ht="12.75">
      <c r="C858" s="18"/>
    </row>
    <row r="859" ht="12.75">
      <c r="C859" s="18"/>
    </row>
    <row r="860" ht="12.75">
      <c r="C860" s="18"/>
    </row>
    <row r="861" ht="12.75">
      <c r="C861" s="18"/>
    </row>
    <row r="862" ht="12.75">
      <c r="C862" s="18"/>
    </row>
    <row r="863" ht="12.75">
      <c r="C863" s="18"/>
    </row>
    <row r="864" ht="12.75">
      <c r="C864" s="18"/>
    </row>
    <row r="865" ht="12.75">
      <c r="C865" s="18"/>
    </row>
    <row r="866" ht="12.75">
      <c r="C866" s="18"/>
    </row>
    <row r="867" ht="12.75">
      <c r="C867" s="18"/>
    </row>
    <row r="868" ht="12.75">
      <c r="C868" s="18"/>
    </row>
    <row r="869" ht="12.75">
      <c r="C869" s="18"/>
    </row>
    <row r="870" ht="12.75">
      <c r="C870" s="18"/>
    </row>
    <row r="871" ht="12.75">
      <c r="C871" s="18"/>
    </row>
    <row r="872" ht="12.75">
      <c r="C872" s="18"/>
    </row>
    <row r="873" ht="12.75">
      <c r="C873" s="18"/>
    </row>
    <row r="874" ht="12.75">
      <c r="C874" s="18"/>
    </row>
    <row r="875" ht="12.75">
      <c r="C875" s="18"/>
    </row>
    <row r="876" ht="12.75">
      <c r="C876" s="18"/>
    </row>
    <row r="877" ht="12.75">
      <c r="C877" s="18"/>
    </row>
    <row r="878" ht="12.75">
      <c r="C878" s="18"/>
    </row>
    <row r="879" ht="12.75">
      <c r="C879" s="18"/>
    </row>
    <row r="880" ht="12.75">
      <c r="C880" s="18"/>
    </row>
    <row r="881" ht="12.75">
      <c r="C881" s="18"/>
    </row>
    <row r="882" ht="12.75">
      <c r="C882" s="18"/>
    </row>
    <row r="883" ht="12.75">
      <c r="C883" s="18"/>
    </row>
    <row r="884" ht="12.75">
      <c r="C884" s="18"/>
    </row>
    <row r="885" ht="12.75">
      <c r="C885" s="18"/>
    </row>
    <row r="886" ht="12.75">
      <c r="C886" s="18"/>
    </row>
    <row r="887" ht="12.75">
      <c r="C887" s="18"/>
    </row>
    <row r="888" ht="12.75">
      <c r="C888" s="18"/>
    </row>
    <row r="889" ht="12.75">
      <c r="C889" s="18"/>
    </row>
    <row r="890" ht="12.75">
      <c r="C890" s="18"/>
    </row>
    <row r="891" ht="12.75">
      <c r="C891" s="18"/>
    </row>
    <row r="892" ht="12.75">
      <c r="C892" s="18"/>
    </row>
    <row r="893" ht="12.75">
      <c r="C893" s="18"/>
    </row>
    <row r="894" ht="12.75">
      <c r="C894" s="18"/>
    </row>
    <row r="895" ht="12.75">
      <c r="C895" s="18"/>
    </row>
    <row r="896" ht="12.75">
      <c r="C896" s="18"/>
    </row>
    <row r="897" ht="12.75">
      <c r="C897" s="18"/>
    </row>
    <row r="898" ht="12.75">
      <c r="C898" s="18"/>
    </row>
    <row r="899" ht="12.75">
      <c r="C899" s="18"/>
    </row>
    <row r="900" ht="12.75">
      <c r="C900" s="18"/>
    </row>
    <row r="901" ht="12.75">
      <c r="C901" s="18"/>
    </row>
    <row r="902" ht="12.75">
      <c r="C902" s="18"/>
    </row>
    <row r="903" ht="12.75">
      <c r="C903" s="18"/>
    </row>
    <row r="904" ht="12.75">
      <c r="C904" s="18"/>
    </row>
    <row r="905" ht="12.75">
      <c r="C905" s="18"/>
    </row>
    <row r="906" ht="12.75">
      <c r="C906" s="18"/>
    </row>
    <row r="907" ht="12.75">
      <c r="C907" s="18"/>
    </row>
    <row r="908" ht="12.75">
      <c r="C908" s="18"/>
    </row>
    <row r="909" ht="12.75">
      <c r="C909" s="18"/>
    </row>
    <row r="910" ht="12.75">
      <c r="C910" s="18"/>
    </row>
    <row r="911" ht="12.75">
      <c r="C911" s="18"/>
    </row>
    <row r="912" ht="12.75">
      <c r="C912" s="18"/>
    </row>
    <row r="913" ht="12.75">
      <c r="C913" s="18"/>
    </row>
    <row r="914" ht="12.75">
      <c r="C914" s="18"/>
    </row>
    <row r="915" ht="12.75">
      <c r="C915" s="18"/>
    </row>
    <row r="916" ht="12.75">
      <c r="C916" s="18"/>
    </row>
    <row r="917" ht="12.75">
      <c r="C917" s="18"/>
    </row>
    <row r="918" ht="12.75">
      <c r="C918" s="18"/>
    </row>
    <row r="919" ht="12.75">
      <c r="C919" s="18"/>
    </row>
    <row r="920" ht="12.75">
      <c r="C920" s="18"/>
    </row>
    <row r="921" ht="12.75">
      <c r="C921" s="18"/>
    </row>
    <row r="922" ht="12.75">
      <c r="C922" s="18"/>
    </row>
    <row r="923" ht="12.75">
      <c r="C923" s="18"/>
    </row>
    <row r="924" ht="12.75">
      <c r="C924" s="18"/>
    </row>
    <row r="925" ht="12.75">
      <c r="C925" s="18"/>
    </row>
    <row r="926" ht="12.75">
      <c r="C926" s="18"/>
    </row>
    <row r="927" ht="12.75">
      <c r="C927" s="18"/>
    </row>
    <row r="928" ht="12.75">
      <c r="C928" s="18"/>
    </row>
    <row r="929" ht="12.75">
      <c r="C929" s="18"/>
    </row>
    <row r="930" ht="12.75">
      <c r="C930" s="18"/>
    </row>
    <row r="931" ht="12.75">
      <c r="C931" s="18"/>
    </row>
    <row r="932" ht="12.75">
      <c r="C932" s="18"/>
    </row>
    <row r="933" ht="12.75">
      <c r="C933" s="18"/>
    </row>
    <row r="934" ht="12.75">
      <c r="C934" s="18"/>
    </row>
    <row r="935" ht="12.75">
      <c r="C935" s="18"/>
    </row>
    <row r="936" ht="12.75">
      <c r="C936" s="18"/>
    </row>
    <row r="937" ht="12.75">
      <c r="C937" s="18"/>
    </row>
    <row r="938" ht="12.75">
      <c r="C938" s="18"/>
    </row>
    <row r="939" ht="12.75">
      <c r="C939" s="18"/>
    </row>
    <row r="940" ht="12.75">
      <c r="C940" s="18"/>
    </row>
    <row r="941" ht="12.75">
      <c r="C941" s="18"/>
    </row>
    <row r="942" ht="12.75">
      <c r="C942" s="18"/>
    </row>
    <row r="943" ht="12.75">
      <c r="C943" s="18"/>
    </row>
    <row r="944" ht="12.75">
      <c r="C944" s="18"/>
    </row>
    <row r="945" ht="12.75">
      <c r="C945" s="18"/>
    </row>
    <row r="946" ht="12.75">
      <c r="C946" s="18"/>
    </row>
    <row r="947" ht="12.75">
      <c r="C947" s="18"/>
    </row>
    <row r="948" ht="12.75">
      <c r="C948" s="18"/>
    </row>
    <row r="949" ht="12.75">
      <c r="C949" s="18"/>
    </row>
    <row r="950" ht="12.75">
      <c r="C950" s="18"/>
    </row>
    <row r="951" ht="12.75">
      <c r="C951" s="18"/>
    </row>
    <row r="952" ht="12.75">
      <c r="C952" s="18"/>
    </row>
    <row r="953" ht="12.75">
      <c r="C953" s="18"/>
    </row>
    <row r="954" ht="12.75">
      <c r="C954" s="18"/>
    </row>
    <row r="955" ht="12.75">
      <c r="C955" s="18"/>
    </row>
    <row r="956" ht="12.75">
      <c r="C956" s="18"/>
    </row>
    <row r="957" ht="12.75">
      <c r="C957" s="18"/>
    </row>
    <row r="958" ht="12.75">
      <c r="C958" s="18"/>
    </row>
    <row r="959" ht="12.75">
      <c r="C959" s="18"/>
    </row>
    <row r="960" ht="12.75">
      <c r="C960" s="18"/>
    </row>
    <row r="961" ht="12.75">
      <c r="C961" s="18"/>
    </row>
    <row r="962" ht="12.75">
      <c r="C962" s="18"/>
    </row>
    <row r="963" ht="12.75">
      <c r="C963" s="18"/>
    </row>
    <row r="964" ht="12.75">
      <c r="C964" s="18"/>
    </row>
    <row r="965" ht="12.75">
      <c r="C965" s="18"/>
    </row>
    <row r="966" ht="12.75">
      <c r="C966" s="18"/>
    </row>
    <row r="967" ht="12.75">
      <c r="C967" s="18"/>
    </row>
    <row r="968" ht="12.75">
      <c r="C968" s="18"/>
    </row>
    <row r="969" ht="12.75">
      <c r="C969" s="18"/>
    </row>
    <row r="970" ht="12.75">
      <c r="C970" s="18"/>
    </row>
    <row r="971" ht="12.75">
      <c r="C971" s="18"/>
    </row>
    <row r="972" ht="12.75">
      <c r="C972" s="18"/>
    </row>
    <row r="973" ht="12.75">
      <c r="C973" s="18"/>
    </row>
    <row r="974" ht="12.75">
      <c r="C974" s="18"/>
    </row>
    <row r="975" ht="12.75">
      <c r="C975" s="18"/>
    </row>
    <row r="976" ht="12.75">
      <c r="C976" s="18"/>
    </row>
    <row r="977" ht="12.75">
      <c r="C977" s="18"/>
    </row>
    <row r="978" ht="12.75">
      <c r="C978" s="18"/>
    </row>
    <row r="979" ht="12.75">
      <c r="C979" s="18"/>
    </row>
    <row r="980" ht="12.75">
      <c r="C980" s="18"/>
    </row>
    <row r="981" ht="12.75">
      <c r="C981" s="18"/>
    </row>
    <row r="982" ht="12.75">
      <c r="C982" s="18"/>
    </row>
    <row r="983" ht="12.75">
      <c r="C983" s="18"/>
    </row>
    <row r="984" ht="12.75">
      <c r="C984" s="18"/>
    </row>
    <row r="985" ht="12.75">
      <c r="C985" s="18"/>
    </row>
    <row r="986" ht="12.75">
      <c r="C986" s="18"/>
    </row>
    <row r="987" ht="12.75">
      <c r="C987" s="18"/>
    </row>
    <row r="988" ht="12.75">
      <c r="C988" s="18"/>
    </row>
    <row r="989" ht="12.75">
      <c r="C989" s="18"/>
    </row>
    <row r="990" ht="12.75">
      <c r="C990" s="18"/>
    </row>
    <row r="991" ht="12.75">
      <c r="C991" s="18"/>
    </row>
    <row r="992" ht="12.75">
      <c r="C992" s="18"/>
    </row>
    <row r="993" ht="12.75">
      <c r="C993" s="18"/>
    </row>
    <row r="994" ht="12.75">
      <c r="C994" s="18"/>
    </row>
    <row r="995" ht="12.75">
      <c r="C995" s="18"/>
    </row>
    <row r="996" ht="12.75">
      <c r="C996" s="18"/>
    </row>
    <row r="997" ht="12.75">
      <c r="C997" s="18"/>
    </row>
    <row r="998" ht="12.75">
      <c r="C998" s="18"/>
    </row>
    <row r="999" ht="12.75">
      <c r="C999" s="18"/>
    </row>
    <row r="1000" ht="12.75">
      <c r="C1000" s="18"/>
    </row>
    <row r="1001" ht="12.75">
      <c r="C1001" s="18"/>
    </row>
    <row r="1002" ht="12.75">
      <c r="C1002" s="18"/>
    </row>
    <row r="1003" ht="12.75">
      <c r="C1003" s="18"/>
    </row>
    <row r="1004" ht="12.75">
      <c r="C1004" s="18"/>
    </row>
    <row r="1005" ht="12.75">
      <c r="C1005" s="18"/>
    </row>
    <row r="1006" ht="12.75">
      <c r="C1006" s="18"/>
    </row>
    <row r="1007" ht="12.75">
      <c r="C1007" s="18"/>
    </row>
    <row r="1008" ht="12.75">
      <c r="C1008" s="18"/>
    </row>
    <row r="1009" ht="12.75">
      <c r="C1009" s="18"/>
    </row>
    <row r="1010" ht="12.75">
      <c r="C1010" s="18"/>
    </row>
    <row r="1011" ht="12.75">
      <c r="C1011" s="18"/>
    </row>
    <row r="1012" ht="12.75">
      <c r="C1012" s="18"/>
    </row>
    <row r="1013" ht="12.75">
      <c r="C1013" s="18"/>
    </row>
    <row r="1014" ht="12.75">
      <c r="C1014" s="18"/>
    </row>
    <row r="1015" ht="12.75">
      <c r="C1015" s="18"/>
    </row>
    <row r="1016" ht="12.75">
      <c r="C1016" s="18"/>
    </row>
    <row r="1017" ht="12.75">
      <c r="C1017" s="18"/>
    </row>
    <row r="1018" ht="12.75">
      <c r="C1018" s="18"/>
    </row>
    <row r="1019" ht="12.75">
      <c r="C1019" s="18"/>
    </row>
    <row r="1020" ht="12.75">
      <c r="C1020" s="18"/>
    </row>
    <row r="1021" ht="12.75">
      <c r="C1021" s="18"/>
    </row>
    <row r="1022" ht="12.75">
      <c r="C1022" s="18"/>
    </row>
    <row r="1023" ht="12.75">
      <c r="C1023" s="18"/>
    </row>
    <row r="1024" ht="12.75">
      <c r="C1024" s="18"/>
    </row>
    <row r="1025" ht="12.75">
      <c r="C1025" s="18"/>
    </row>
    <row r="1026" ht="12.75">
      <c r="C1026" s="18"/>
    </row>
    <row r="1027" ht="12.75">
      <c r="C1027" s="18"/>
    </row>
    <row r="1028" ht="12.75">
      <c r="C1028" s="18"/>
    </row>
    <row r="1029" ht="12.75">
      <c r="C1029" s="18"/>
    </row>
    <row r="1030" ht="12.75">
      <c r="C1030" s="18"/>
    </row>
    <row r="1031" ht="12.75">
      <c r="C1031" s="18"/>
    </row>
    <row r="1032" ht="12.75">
      <c r="C1032" s="18"/>
    </row>
    <row r="1033" ht="12.75">
      <c r="C1033" s="18"/>
    </row>
    <row r="1034" ht="12.75">
      <c r="C1034" s="18"/>
    </row>
    <row r="1035" ht="12.75">
      <c r="C1035" s="18"/>
    </row>
    <row r="1036" ht="12.75">
      <c r="C1036" s="18"/>
    </row>
    <row r="1037" ht="12.75">
      <c r="C1037" s="18"/>
    </row>
    <row r="1038" ht="12.75">
      <c r="C1038" s="18"/>
    </row>
    <row r="1039" ht="12.75">
      <c r="C1039" s="18"/>
    </row>
    <row r="1040" ht="12.75">
      <c r="C1040" s="18"/>
    </row>
    <row r="1041" ht="12.75">
      <c r="C1041" s="18"/>
    </row>
    <row r="1042" ht="12.75">
      <c r="C1042" s="18"/>
    </row>
    <row r="1043" ht="12.75">
      <c r="C1043" s="18"/>
    </row>
    <row r="1044" ht="12.75">
      <c r="C1044" s="18"/>
    </row>
    <row r="1045" ht="12.75">
      <c r="C1045" s="18"/>
    </row>
    <row r="1046" ht="12.75">
      <c r="C1046" s="18"/>
    </row>
    <row r="1047" ht="12.75">
      <c r="C1047" s="18"/>
    </row>
    <row r="1048" ht="12.75">
      <c r="C1048" s="18"/>
    </row>
    <row r="1049" ht="12.75">
      <c r="C1049" s="18"/>
    </row>
    <row r="1050" ht="12.75">
      <c r="C1050" s="18"/>
    </row>
    <row r="1051" ht="12.75">
      <c r="C1051" s="18"/>
    </row>
    <row r="1052" ht="12.75">
      <c r="C1052" s="18"/>
    </row>
    <row r="1053" ht="12.75">
      <c r="C1053" s="18"/>
    </row>
    <row r="1054" ht="12.75">
      <c r="C1054" s="18"/>
    </row>
    <row r="1055" ht="12.75">
      <c r="C1055" s="18"/>
    </row>
    <row r="1056" ht="12.75">
      <c r="C1056" s="18"/>
    </row>
    <row r="1057" ht="12.75">
      <c r="C1057" s="18"/>
    </row>
    <row r="1058" ht="12.75">
      <c r="C1058" s="18"/>
    </row>
    <row r="1059" ht="12.75">
      <c r="C1059" s="18"/>
    </row>
    <row r="1060" ht="12.75">
      <c r="C1060" s="18"/>
    </row>
    <row r="1061" ht="12.75">
      <c r="C1061" s="18"/>
    </row>
    <row r="1062" ht="12.75">
      <c r="C1062" s="18"/>
    </row>
    <row r="1063" ht="12.75">
      <c r="C1063" s="18"/>
    </row>
    <row r="1064" ht="12.75">
      <c r="C1064" s="18"/>
    </row>
    <row r="1065" ht="12.75">
      <c r="C1065" s="18"/>
    </row>
    <row r="1066" ht="12.75">
      <c r="C1066" s="18"/>
    </row>
    <row r="1067" ht="12.75">
      <c r="C1067" s="18"/>
    </row>
    <row r="1068" ht="12.75">
      <c r="C1068" s="18"/>
    </row>
    <row r="1069" ht="12.75">
      <c r="C1069" s="18"/>
    </row>
    <row r="1070" ht="12.75">
      <c r="C1070" s="18"/>
    </row>
    <row r="1071" ht="12.75">
      <c r="C1071" s="18"/>
    </row>
    <row r="1072" ht="12.75">
      <c r="C1072" s="18"/>
    </row>
    <row r="1073" ht="12.75">
      <c r="C1073" s="18"/>
    </row>
    <row r="1074" ht="12.75">
      <c r="C1074" s="18"/>
    </row>
    <row r="1075" ht="12.75">
      <c r="C1075" s="18"/>
    </row>
    <row r="1076" ht="12.75">
      <c r="C1076" s="18"/>
    </row>
    <row r="1077" ht="12.75">
      <c r="C1077" s="18"/>
    </row>
    <row r="1078" ht="12.75">
      <c r="C1078" s="18"/>
    </row>
    <row r="1079" ht="12.75">
      <c r="C1079" s="18"/>
    </row>
    <row r="1080" ht="12.75">
      <c r="C1080" s="18"/>
    </row>
    <row r="1081" ht="12.75">
      <c r="C1081" s="18"/>
    </row>
    <row r="1082" ht="12.75">
      <c r="C1082" s="18"/>
    </row>
    <row r="1083" ht="12.75">
      <c r="C1083" s="18"/>
    </row>
    <row r="1084" ht="12.75">
      <c r="C1084" s="18"/>
    </row>
    <row r="1085" ht="12.75">
      <c r="C1085" s="18"/>
    </row>
    <row r="1086" ht="12.75">
      <c r="C1086" s="18"/>
    </row>
    <row r="1087" ht="12.75">
      <c r="C1087" s="18"/>
    </row>
    <row r="1088" ht="12.75">
      <c r="C1088" s="18"/>
    </row>
    <row r="1089" ht="12.75">
      <c r="C1089" s="18"/>
    </row>
    <row r="1090" ht="12.75">
      <c r="C1090" s="18"/>
    </row>
    <row r="1091" ht="12.75">
      <c r="C1091" s="18"/>
    </row>
    <row r="1092" ht="12.75">
      <c r="C1092" s="18"/>
    </row>
    <row r="1093" ht="12.75">
      <c r="C1093" s="18"/>
    </row>
    <row r="1094" ht="12.75">
      <c r="C1094" s="18"/>
    </row>
    <row r="1095" ht="12.75">
      <c r="C1095" s="18"/>
    </row>
    <row r="1096" ht="12.75">
      <c r="C1096" s="18"/>
    </row>
    <row r="1097" ht="12.75">
      <c r="C1097" s="18"/>
    </row>
    <row r="1098" ht="12.75">
      <c r="C1098" s="18"/>
    </row>
    <row r="1099" ht="12.75">
      <c r="C1099" s="18"/>
    </row>
    <row r="1100" ht="12.75">
      <c r="C1100" s="18"/>
    </row>
    <row r="1101" ht="12.75">
      <c r="C1101" s="18"/>
    </row>
    <row r="1102" ht="12.75">
      <c r="C1102" s="18"/>
    </row>
    <row r="1103" ht="12.75">
      <c r="C1103" s="18"/>
    </row>
    <row r="1104" ht="12.75">
      <c r="C1104" s="18"/>
    </row>
    <row r="1105" ht="12.75">
      <c r="C1105" s="18"/>
    </row>
    <row r="1106" ht="12.75">
      <c r="C1106" s="18"/>
    </row>
    <row r="1107" ht="12.75">
      <c r="C1107" s="18"/>
    </row>
    <row r="1108" ht="12.75">
      <c r="C1108" s="18"/>
    </row>
    <row r="1109" ht="12.75">
      <c r="C1109" s="18"/>
    </row>
    <row r="1110" ht="12.75">
      <c r="C1110" s="18"/>
    </row>
    <row r="1111" ht="12.75">
      <c r="C1111" s="18"/>
    </row>
    <row r="1112" ht="12.75">
      <c r="C1112" s="18"/>
    </row>
    <row r="1113" ht="12.75">
      <c r="C1113" s="18"/>
    </row>
    <row r="1114" ht="12.75">
      <c r="C1114" s="18"/>
    </row>
    <row r="1115" ht="12.75">
      <c r="C1115" s="18"/>
    </row>
    <row r="1116" ht="12.75">
      <c r="C1116" s="18"/>
    </row>
    <row r="1117" ht="12.75">
      <c r="C1117" s="18"/>
    </row>
    <row r="1118" ht="12.75">
      <c r="C1118" s="18"/>
    </row>
    <row r="1119" ht="12.75">
      <c r="C1119" s="18"/>
    </row>
    <row r="1120" ht="12.75">
      <c r="C1120" s="18"/>
    </row>
    <row r="1121" ht="12.75">
      <c r="C1121" s="18"/>
    </row>
    <row r="1122" ht="12.75">
      <c r="C1122" s="18"/>
    </row>
    <row r="1123" ht="12.75">
      <c r="C1123" s="18"/>
    </row>
    <row r="1124" ht="12.75">
      <c r="C1124" s="18"/>
    </row>
    <row r="1125" ht="12.75">
      <c r="C1125" s="18"/>
    </row>
    <row r="1126" ht="12.75">
      <c r="C1126" s="18"/>
    </row>
    <row r="1127" ht="12.75">
      <c r="C1127" s="18"/>
    </row>
    <row r="1128" ht="12.75">
      <c r="C1128" s="18"/>
    </row>
    <row r="1129" ht="12.75">
      <c r="C1129" s="18"/>
    </row>
    <row r="1130" ht="12.75">
      <c r="C1130" s="18"/>
    </row>
    <row r="1131" ht="12.75">
      <c r="C1131" s="18"/>
    </row>
    <row r="1132" ht="12.75">
      <c r="C1132" s="18"/>
    </row>
    <row r="1133" ht="12.75">
      <c r="C1133" s="18"/>
    </row>
    <row r="1134" ht="12.75">
      <c r="C1134" s="18"/>
    </row>
    <row r="1135" ht="12.75">
      <c r="C1135" s="18"/>
    </row>
    <row r="1136" ht="12.75">
      <c r="C1136" s="18"/>
    </row>
    <row r="1137" ht="12.75">
      <c r="C1137" s="18"/>
    </row>
    <row r="1138" ht="12.75">
      <c r="C1138" s="18"/>
    </row>
    <row r="1139" ht="12.75">
      <c r="C1139" s="18"/>
    </row>
    <row r="1140" ht="12.75">
      <c r="C1140" s="18"/>
    </row>
    <row r="1141" ht="12.75">
      <c r="C1141" s="18"/>
    </row>
    <row r="1142" ht="12.75">
      <c r="C1142" s="18"/>
    </row>
    <row r="1143" ht="12.75">
      <c r="C1143" s="18"/>
    </row>
    <row r="1144" ht="12.75">
      <c r="C1144" s="18"/>
    </row>
    <row r="1145" ht="12.75">
      <c r="C1145" s="18"/>
    </row>
    <row r="1146" ht="12.75">
      <c r="C1146" s="18"/>
    </row>
    <row r="1147" ht="12.75">
      <c r="C1147" s="18"/>
    </row>
    <row r="1148" ht="12.75">
      <c r="C1148" s="18"/>
    </row>
    <row r="1149" ht="12.75">
      <c r="C1149" s="18"/>
    </row>
    <row r="1150" ht="12.75">
      <c r="C1150" s="18"/>
    </row>
    <row r="1151" ht="12.75">
      <c r="C1151" s="18"/>
    </row>
    <row r="1152" ht="12.75">
      <c r="C1152" s="18"/>
    </row>
    <row r="1153" ht="12.75">
      <c r="C1153" s="18"/>
    </row>
    <row r="1154" ht="12.75">
      <c r="C1154" s="18"/>
    </row>
    <row r="1155" ht="12.75">
      <c r="C1155" s="18"/>
    </row>
    <row r="1156" ht="12.75">
      <c r="C1156" s="18"/>
    </row>
    <row r="1157" ht="12.75">
      <c r="C1157" s="18"/>
    </row>
    <row r="1158" ht="12.75">
      <c r="C1158" s="18"/>
    </row>
    <row r="1159" ht="12.75">
      <c r="C1159" s="18"/>
    </row>
    <row r="1160" ht="12.75">
      <c r="C1160" s="18"/>
    </row>
    <row r="1161" ht="12.75">
      <c r="C1161" s="18"/>
    </row>
    <row r="1162" ht="12.75">
      <c r="C1162" s="18"/>
    </row>
    <row r="1163" ht="12.75">
      <c r="C1163" s="18"/>
    </row>
    <row r="1164" ht="12.75">
      <c r="C1164" s="18"/>
    </row>
    <row r="1165" ht="12.75">
      <c r="C1165" s="18"/>
    </row>
    <row r="1166" ht="12.75">
      <c r="C1166" s="18"/>
    </row>
    <row r="1167" ht="12.75">
      <c r="C1167" s="18"/>
    </row>
    <row r="1168" ht="12.75">
      <c r="C1168" s="18"/>
    </row>
    <row r="1169" ht="12.75">
      <c r="C1169" s="18"/>
    </row>
    <row r="1170" ht="12.75">
      <c r="C1170" s="18"/>
    </row>
    <row r="1171" ht="12.75">
      <c r="C1171" s="18"/>
    </row>
    <row r="1172" ht="12.75">
      <c r="C1172" s="18"/>
    </row>
    <row r="1173" ht="12.75">
      <c r="C1173" s="18"/>
    </row>
    <row r="1174" ht="12.75">
      <c r="C1174" s="18"/>
    </row>
    <row r="1175" ht="12.75">
      <c r="C1175" s="18"/>
    </row>
    <row r="1176" ht="12.75">
      <c r="C1176" s="18"/>
    </row>
    <row r="1177" ht="12.75">
      <c r="C1177" s="18"/>
    </row>
    <row r="1178" ht="12.75">
      <c r="C1178" s="18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  <row r="1464" ht="12.75">
      <c r="C1464" s="18"/>
    </row>
    <row r="1465" ht="12.75">
      <c r="C1465" s="18"/>
    </row>
    <row r="1466" ht="12.75">
      <c r="C1466" s="18"/>
    </row>
    <row r="1467" ht="12.75">
      <c r="C1467" s="18"/>
    </row>
    <row r="1468" ht="12.75">
      <c r="C1468" s="18"/>
    </row>
    <row r="1469" ht="12.75">
      <c r="C1469" s="18"/>
    </row>
    <row r="1470" ht="12.75">
      <c r="C1470" s="18"/>
    </row>
    <row r="1471" ht="12.75">
      <c r="C1471" s="18"/>
    </row>
    <row r="1472" ht="12.75">
      <c r="C1472" s="18"/>
    </row>
    <row r="1473" ht="12.75">
      <c r="C1473" s="18"/>
    </row>
    <row r="1474" ht="12.75">
      <c r="C1474" s="18"/>
    </row>
    <row r="1475" ht="12.75">
      <c r="C1475" s="18"/>
    </row>
    <row r="1476" ht="12.75">
      <c r="C1476" s="18"/>
    </row>
    <row r="1477" ht="12.75">
      <c r="C1477" s="18"/>
    </row>
    <row r="1478" ht="12.75">
      <c r="C1478" s="18"/>
    </row>
    <row r="1479" ht="12.75">
      <c r="C1479" s="18"/>
    </row>
    <row r="1480" ht="12.75">
      <c r="C1480" s="18"/>
    </row>
    <row r="1481" ht="12.75">
      <c r="C1481" s="18"/>
    </row>
    <row r="1482" ht="12.75">
      <c r="C1482" s="18"/>
    </row>
    <row r="1483" ht="12.75">
      <c r="C1483" s="18"/>
    </row>
    <row r="1484" ht="12.75">
      <c r="C1484" s="18"/>
    </row>
    <row r="1485" ht="12.75">
      <c r="C1485" s="18"/>
    </row>
    <row r="1486" ht="12.75">
      <c r="C1486" s="18"/>
    </row>
    <row r="1487" ht="12.75">
      <c r="C1487" s="18"/>
    </row>
    <row r="1488" ht="12.75">
      <c r="C1488" s="18"/>
    </row>
    <row r="1489" ht="12.75">
      <c r="C1489" s="18"/>
    </row>
    <row r="1490" ht="12.75">
      <c r="C1490" s="18"/>
    </row>
    <row r="1491" ht="12.75">
      <c r="C1491" s="18"/>
    </row>
    <row r="1492" ht="12.75">
      <c r="C1492" s="18"/>
    </row>
    <row r="1493" ht="12.75">
      <c r="C1493" s="18"/>
    </row>
    <row r="1494" ht="12.75">
      <c r="C1494" s="18"/>
    </row>
    <row r="1495" ht="12.75">
      <c r="C1495" s="18"/>
    </row>
    <row r="1496" ht="12.75">
      <c r="C1496" s="18"/>
    </row>
    <row r="1497" ht="12.75">
      <c r="C1497" s="18"/>
    </row>
    <row r="1498" ht="12.75">
      <c r="C1498" s="18"/>
    </row>
    <row r="1499" ht="12.75">
      <c r="C1499" s="18"/>
    </row>
    <row r="1500" ht="12.75">
      <c r="C1500" s="18"/>
    </row>
    <row r="1501" ht="12.75">
      <c r="C1501" s="18"/>
    </row>
    <row r="1502" ht="12.75">
      <c r="C1502" s="18"/>
    </row>
    <row r="1503" ht="12.75">
      <c r="C1503" s="18"/>
    </row>
    <row r="1504" ht="12.75">
      <c r="C1504" s="18"/>
    </row>
    <row r="1505" ht="12.75">
      <c r="C1505" s="18"/>
    </row>
    <row r="1506" ht="12.75">
      <c r="C1506" s="18"/>
    </row>
    <row r="1507" ht="12.75">
      <c r="C1507" s="18"/>
    </row>
    <row r="1508" ht="12.75">
      <c r="C1508" s="18"/>
    </row>
    <row r="1509" ht="12.75">
      <c r="C1509" s="18"/>
    </row>
    <row r="1510" ht="12.75">
      <c r="C1510" s="18"/>
    </row>
    <row r="1511" ht="12.75">
      <c r="C1511" s="18"/>
    </row>
    <row r="1512" ht="12.75">
      <c r="C1512" s="18"/>
    </row>
    <row r="1513" ht="12.75">
      <c r="C1513" s="18"/>
    </row>
    <row r="1514" ht="12.75">
      <c r="C1514" s="18"/>
    </row>
    <row r="1515" ht="12.75">
      <c r="C1515" s="18"/>
    </row>
    <row r="1516" ht="12.75">
      <c r="C1516" s="18"/>
    </row>
    <row r="1517" ht="12.75">
      <c r="C1517" s="18"/>
    </row>
    <row r="1518" ht="12.75">
      <c r="C1518" s="18"/>
    </row>
    <row r="1519" ht="12.75">
      <c r="C1519" s="18"/>
    </row>
    <row r="1520" ht="12.75">
      <c r="C1520" s="18"/>
    </row>
    <row r="1521" ht="12.75">
      <c r="C1521" s="18"/>
    </row>
    <row r="1522" ht="12.75">
      <c r="C1522" s="18"/>
    </row>
    <row r="1523" ht="12.75">
      <c r="C1523" s="18"/>
    </row>
    <row r="1524" ht="12.75">
      <c r="C1524" s="18"/>
    </row>
    <row r="1525" ht="12.75">
      <c r="C1525" s="18"/>
    </row>
    <row r="1526" ht="12.75">
      <c r="C1526" s="18"/>
    </row>
    <row r="1527" ht="12.75">
      <c r="C1527" s="18"/>
    </row>
    <row r="1528" ht="12.75">
      <c r="C1528" s="18"/>
    </row>
    <row r="1529" ht="12.75">
      <c r="C1529" s="18"/>
    </row>
    <row r="1530" ht="12.75">
      <c r="C1530" s="18"/>
    </row>
    <row r="1531" ht="12.75">
      <c r="C1531" s="18"/>
    </row>
    <row r="1532" ht="12.75">
      <c r="C1532" s="18"/>
    </row>
    <row r="1533" ht="12.75">
      <c r="C1533" s="18"/>
    </row>
    <row r="1534" ht="12.75">
      <c r="C1534" s="18"/>
    </row>
    <row r="1535" ht="12.75">
      <c r="C1535" s="18"/>
    </row>
    <row r="1536" ht="12.75">
      <c r="C1536" s="18"/>
    </row>
    <row r="1537" ht="12.75">
      <c r="C1537" s="18"/>
    </row>
    <row r="1538" ht="12.75">
      <c r="C1538" s="18"/>
    </row>
    <row r="1539" ht="12.75">
      <c r="C1539" s="18"/>
    </row>
    <row r="1540" ht="12.75">
      <c r="C1540" s="18"/>
    </row>
    <row r="1541" ht="12.75">
      <c r="C1541" s="18"/>
    </row>
    <row r="1542" ht="12.75">
      <c r="C1542" s="18"/>
    </row>
    <row r="1543" ht="12.75">
      <c r="C1543" s="18"/>
    </row>
    <row r="1544" ht="12.75">
      <c r="C1544" s="18"/>
    </row>
    <row r="1545" ht="12.75">
      <c r="C1545" s="18"/>
    </row>
    <row r="1546" ht="12.75">
      <c r="C1546" s="18"/>
    </row>
    <row r="1547" ht="12.75">
      <c r="C1547" s="18"/>
    </row>
    <row r="1548" ht="12.75">
      <c r="C1548" s="18"/>
    </row>
    <row r="1549" ht="12.75">
      <c r="C1549" s="18"/>
    </row>
    <row r="1550" ht="12.75">
      <c r="C1550" s="18"/>
    </row>
    <row r="1551" ht="12.75">
      <c r="C1551" s="18"/>
    </row>
    <row r="1552" ht="12.75">
      <c r="C1552" s="18"/>
    </row>
    <row r="1553" ht="12.75">
      <c r="C1553" s="18"/>
    </row>
    <row r="1554" ht="12.75">
      <c r="C1554" s="18"/>
    </row>
    <row r="1555" ht="12.75">
      <c r="C1555" s="18"/>
    </row>
    <row r="1556" ht="12.75">
      <c r="C1556" s="18"/>
    </row>
    <row r="1557" ht="12.75">
      <c r="C1557" s="18"/>
    </row>
    <row r="1558" ht="12.75">
      <c r="C1558" s="18"/>
    </row>
    <row r="1559" ht="12.75">
      <c r="C1559" s="18"/>
    </row>
    <row r="1560" ht="12.75">
      <c r="C1560" s="18"/>
    </row>
    <row r="1561" ht="12.75">
      <c r="C1561" s="18"/>
    </row>
    <row r="1562" ht="12.75">
      <c r="C1562" s="18"/>
    </row>
    <row r="1563" ht="12.75">
      <c r="C1563" s="18"/>
    </row>
    <row r="1564" ht="12.75">
      <c r="C1564" s="18"/>
    </row>
    <row r="1565" ht="12.75">
      <c r="C1565" s="18"/>
    </row>
    <row r="1566" ht="12.75">
      <c r="C1566" s="18"/>
    </row>
    <row r="1567" ht="12.75">
      <c r="C1567" s="18"/>
    </row>
    <row r="1568" ht="12.75">
      <c r="C1568" s="18"/>
    </row>
    <row r="1569" ht="12.75">
      <c r="C1569" s="18"/>
    </row>
    <row r="1570" ht="12.75">
      <c r="C1570" s="18"/>
    </row>
    <row r="1571" ht="12.75">
      <c r="C1571" s="18"/>
    </row>
    <row r="1572" ht="12.75">
      <c r="C1572" s="18"/>
    </row>
    <row r="1573" ht="12.75">
      <c r="C1573" s="18"/>
    </row>
    <row r="1574" ht="12.75">
      <c r="C1574" s="18"/>
    </row>
    <row r="1575" ht="12.75">
      <c r="C1575" s="18"/>
    </row>
    <row r="1576" ht="12.75">
      <c r="C1576" s="18"/>
    </row>
    <row r="1577" ht="12.75">
      <c r="C1577" s="18"/>
    </row>
    <row r="1578" ht="12.75">
      <c r="C1578" s="18"/>
    </row>
    <row r="1579" ht="12.75">
      <c r="C1579" s="18"/>
    </row>
    <row r="1580" ht="12.75">
      <c r="C1580" s="18"/>
    </row>
    <row r="1581" ht="12.75">
      <c r="C1581" s="18"/>
    </row>
    <row r="1582" ht="12.75">
      <c r="C1582" s="18"/>
    </row>
    <row r="1583" ht="12.75">
      <c r="C1583" s="18"/>
    </row>
    <row r="1584" ht="12.75">
      <c r="C1584" s="18"/>
    </row>
    <row r="1585" ht="12.75">
      <c r="C1585" s="18"/>
    </row>
    <row r="1586" ht="12.75">
      <c r="C1586" s="18"/>
    </row>
    <row r="1587" ht="12.75">
      <c r="C1587" s="18"/>
    </row>
    <row r="1588" ht="12.75">
      <c r="C1588" s="18"/>
    </row>
    <row r="1589" ht="12.75">
      <c r="C1589" s="18"/>
    </row>
    <row r="1590" ht="12.75">
      <c r="C1590" s="18"/>
    </row>
    <row r="1591" ht="12.75">
      <c r="C1591" s="18"/>
    </row>
    <row r="1592" ht="12.75">
      <c r="C1592" s="18"/>
    </row>
    <row r="1593" ht="12.75">
      <c r="C1593" s="18"/>
    </row>
    <row r="1594" ht="12.75">
      <c r="C1594" s="18"/>
    </row>
    <row r="1595" ht="12.75">
      <c r="C1595" s="18"/>
    </row>
    <row r="1596" ht="12.75">
      <c r="C1596" s="18"/>
    </row>
    <row r="1597" ht="12.75">
      <c r="C1597" s="18"/>
    </row>
    <row r="1598" ht="12.75">
      <c r="C1598" s="18"/>
    </row>
    <row r="1599" ht="12.75">
      <c r="C1599" s="18"/>
    </row>
    <row r="1600" ht="12.75">
      <c r="C1600" s="18"/>
    </row>
    <row r="1601" ht="12.75">
      <c r="C1601" s="18"/>
    </row>
    <row r="1602" ht="12.75">
      <c r="C1602" s="18"/>
    </row>
    <row r="1603" ht="12.75">
      <c r="C1603" s="18"/>
    </row>
    <row r="1604" ht="12.75">
      <c r="C1604" s="18"/>
    </row>
    <row r="1605" ht="12.75">
      <c r="C1605" s="18"/>
    </row>
    <row r="1606" ht="12.75">
      <c r="C1606" s="18"/>
    </row>
    <row r="1607" ht="12.75">
      <c r="C1607" s="18"/>
    </row>
    <row r="1608" ht="12.75">
      <c r="C1608" s="18"/>
    </row>
    <row r="1609" ht="12.75">
      <c r="C1609" s="18"/>
    </row>
    <row r="1610" ht="12.75">
      <c r="C1610" s="18"/>
    </row>
    <row r="1611" ht="12.75">
      <c r="C1611" s="18"/>
    </row>
    <row r="1612" ht="12.75">
      <c r="C1612" s="18"/>
    </row>
    <row r="1613" ht="12.75">
      <c r="C1613" s="18"/>
    </row>
    <row r="1614" ht="12.75">
      <c r="C1614" s="18"/>
    </row>
    <row r="1615" ht="12.75">
      <c r="C1615" s="18"/>
    </row>
    <row r="1616" ht="12.75">
      <c r="C1616" s="18"/>
    </row>
    <row r="1617" ht="12.75">
      <c r="C1617" s="18"/>
    </row>
    <row r="1618" ht="12.75">
      <c r="C1618" s="18"/>
    </row>
    <row r="1619" ht="12.75">
      <c r="C1619" s="18"/>
    </row>
    <row r="1620" ht="12.75">
      <c r="C1620" s="18"/>
    </row>
    <row r="1621" ht="12.75">
      <c r="C1621" s="18"/>
    </row>
    <row r="1622" ht="12.75">
      <c r="C1622" s="18"/>
    </row>
    <row r="1623" ht="12.75">
      <c r="C1623" s="18"/>
    </row>
    <row r="1624" ht="12.75">
      <c r="C1624" s="18"/>
    </row>
    <row r="1625" ht="12.75">
      <c r="C1625" s="18"/>
    </row>
    <row r="1626" ht="12.75">
      <c r="C1626" s="18"/>
    </row>
    <row r="1627" ht="12.75">
      <c r="C1627" s="18"/>
    </row>
    <row r="1628" ht="12.75">
      <c r="C1628" s="18"/>
    </row>
    <row r="1629" ht="12.75">
      <c r="C1629" s="18"/>
    </row>
    <row r="1630" ht="12.75">
      <c r="C1630" s="18"/>
    </row>
    <row r="1631" ht="12.75">
      <c r="C1631" s="18"/>
    </row>
    <row r="1632" ht="12.75">
      <c r="C1632" s="18"/>
    </row>
    <row r="1633" ht="12.75">
      <c r="C1633" s="18"/>
    </row>
    <row r="1634" ht="12.75">
      <c r="C1634" s="18"/>
    </row>
    <row r="1635" ht="12.75">
      <c r="C1635" s="18"/>
    </row>
    <row r="1636" ht="12.75">
      <c r="C1636" s="18"/>
    </row>
    <row r="1637" ht="12.75">
      <c r="C1637" s="18"/>
    </row>
    <row r="1638" ht="12.75">
      <c r="C1638" s="18"/>
    </row>
    <row r="1639" ht="12.75">
      <c r="C1639" s="18"/>
    </row>
    <row r="1640" ht="12.75">
      <c r="C1640" s="18"/>
    </row>
    <row r="1641" ht="12.75">
      <c r="C1641" s="18"/>
    </row>
    <row r="1642" ht="12.75">
      <c r="C1642" s="18"/>
    </row>
    <row r="1643" ht="12.75">
      <c r="C1643" s="18"/>
    </row>
    <row r="1644" ht="12.75">
      <c r="C1644" s="18"/>
    </row>
    <row r="1645" ht="12.75">
      <c r="C1645" s="18"/>
    </row>
    <row r="1646" ht="12.75">
      <c r="C1646" s="18"/>
    </row>
    <row r="1647" ht="12.75">
      <c r="C1647" s="18"/>
    </row>
    <row r="1648" ht="12.75">
      <c r="C1648" s="18"/>
    </row>
    <row r="1649" ht="12.75">
      <c r="C1649" s="18"/>
    </row>
    <row r="1650" ht="12.75">
      <c r="C1650" s="18"/>
    </row>
    <row r="1651" ht="12.75">
      <c r="C1651" s="18"/>
    </row>
    <row r="1652" ht="12.75">
      <c r="C1652" s="18"/>
    </row>
    <row r="1653" ht="12.75">
      <c r="C1653" s="18"/>
    </row>
    <row r="1654" ht="12.75">
      <c r="C1654" s="18"/>
    </row>
    <row r="1655" ht="12.75">
      <c r="C1655" s="18"/>
    </row>
    <row r="1656" ht="12.75">
      <c r="C1656" s="18"/>
    </row>
    <row r="1657" ht="12.75">
      <c r="C1657" s="18"/>
    </row>
    <row r="1658" ht="12.75">
      <c r="C1658" s="18"/>
    </row>
    <row r="1659" ht="12.75">
      <c r="C1659" s="18"/>
    </row>
    <row r="1660" ht="12.75">
      <c r="C1660" s="18"/>
    </row>
    <row r="1661" ht="12.75">
      <c r="C1661" s="18"/>
    </row>
    <row r="1662" ht="12.75">
      <c r="C1662" s="18"/>
    </row>
    <row r="1663" ht="12.75">
      <c r="C1663" s="18"/>
    </row>
    <row r="1664" ht="12.75">
      <c r="C1664" s="18"/>
    </row>
    <row r="1665" ht="12.75">
      <c r="C1665" s="18"/>
    </row>
    <row r="1666" ht="12.75">
      <c r="C1666" s="18"/>
    </row>
    <row r="1667" ht="12.75">
      <c r="C1667" s="18"/>
    </row>
    <row r="1668" ht="12.75">
      <c r="C1668" s="18"/>
    </row>
    <row r="1669" ht="12.75">
      <c r="C1669" s="18"/>
    </row>
    <row r="1670" ht="12.75">
      <c r="C1670" s="18"/>
    </row>
    <row r="1671" ht="12.75">
      <c r="C1671" s="18"/>
    </row>
    <row r="1672" ht="12.75">
      <c r="C1672" s="18"/>
    </row>
    <row r="1673" ht="12.75">
      <c r="C1673" s="18"/>
    </row>
    <row r="1674" ht="12.75">
      <c r="C1674" s="18"/>
    </row>
    <row r="1675" ht="12.75">
      <c r="C1675" s="18"/>
    </row>
    <row r="1676" ht="12.75">
      <c r="C1676" s="18"/>
    </row>
    <row r="1677" ht="12.75">
      <c r="C1677" s="18"/>
    </row>
    <row r="1678" ht="12.75">
      <c r="C1678" s="18"/>
    </row>
    <row r="1679" ht="12.75">
      <c r="C1679" s="18"/>
    </row>
    <row r="1680" ht="12.75">
      <c r="C1680" s="18"/>
    </row>
    <row r="1681" ht="12.75">
      <c r="C1681" s="18"/>
    </row>
    <row r="1682" ht="12.75">
      <c r="C1682" s="18"/>
    </row>
    <row r="1683" ht="12.75">
      <c r="C1683" s="18"/>
    </row>
    <row r="1684" ht="12.75">
      <c r="C1684" s="18"/>
    </row>
    <row r="1685" ht="12.75">
      <c r="C1685" s="18"/>
    </row>
    <row r="1686" ht="12.75">
      <c r="C1686" s="18"/>
    </row>
    <row r="1687" ht="12.75">
      <c r="C1687" s="18"/>
    </row>
    <row r="1688" ht="12.75">
      <c r="C1688" s="18"/>
    </row>
    <row r="1689" ht="12.75">
      <c r="C1689" s="18"/>
    </row>
    <row r="1690" ht="12.75">
      <c r="C1690" s="18"/>
    </row>
    <row r="1691" ht="12.75">
      <c r="C1691" s="18"/>
    </row>
    <row r="1692" ht="12.75">
      <c r="C1692" s="18"/>
    </row>
    <row r="1693" ht="12.75">
      <c r="C1693" s="18"/>
    </row>
    <row r="1694" ht="12.75">
      <c r="C1694" s="18"/>
    </row>
    <row r="1695" ht="12.75">
      <c r="C1695" s="18"/>
    </row>
    <row r="1696" ht="12.75">
      <c r="C1696" s="18"/>
    </row>
    <row r="1697" ht="12.75">
      <c r="C1697" s="18"/>
    </row>
    <row r="1698" ht="12.75">
      <c r="C1698" s="18"/>
    </row>
    <row r="1699" ht="12.75">
      <c r="C1699" s="18"/>
    </row>
    <row r="1700" ht="12.75">
      <c r="C1700" s="18"/>
    </row>
    <row r="1701" ht="12.75">
      <c r="C1701" s="18"/>
    </row>
    <row r="1702" ht="12.75">
      <c r="C1702" s="18"/>
    </row>
    <row r="1703" ht="12.75">
      <c r="C1703" s="18"/>
    </row>
    <row r="1704" ht="12.75">
      <c r="C1704" s="18"/>
    </row>
    <row r="1705" ht="12.75">
      <c r="C1705" s="18"/>
    </row>
    <row r="1706" ht="12.75">
      <c r="C1706" s="18"/>
    </row>
    <row r="1707" ht="12.75">
      <c r="C1707" s="18"/>
    </row>
    <row r="1708" ht="12.75">
      <c r="C1708" s="18"/>
    </row>
    <row r="1709" ht="12.75">
      <c r="C1709" s="18"/>
    </row>
    <row r="1710" ht="12.75">
      <c r="C1710" s="18"/>
    </row>
    <row r="1711" ht="12.75">
      <c r="C1711" s="18"/>
    </row>
    <row r="1712" ht="12.75">
      <c r="C1712" s="18"/>
    </row>
    <row r="1713" ht="12.75">
      <c r="C1713" s="18"/>
    </row>
    <row r="1714" ht="12.75">
      <c r="C1714" s="18"/>
    </row>
    <row r="1715" ht="12.75">
      <c r="C1715" s="18"/>
    </row>
    <row r="1716" ht="12.75">
      <c r="C1716" s="18"/>
    </row>
    <row r="1717" ht="12.75">
      <c r="C1717" s="18"/>
    </row>
    <row r="1718" ht="12.75">
      <c r="C1718" s="18"/>
    </row>
    <row r="1719" ht="12.75">
      <c r="C1719" s="18"/>
    </row>
    <row r="1720" ht="12.75">
      <c r="C1720" s="18"/>
    </row>
    <row r="1721" ht="12.75">
      <c r="C1721" s="18"/>
    </row>
    <row r="1722" ht="12.75">
      <c r="C1722" s="18"/>
    </row>
    <row r="1723" ht="12.75">
      <c r="C1723" s="18"/>
    </row>
    <row r="1724" ht="12.75">
      <c r="C1724" s="18"/>
    </row>
    <row r="1725" ht="12.75">
      <c r="C1725" s="18"/>
    </row>
    <row r="1726" ht="12.75">
      <c r="C1726" s="18"/>
    </row>
    <row r="1727" ht="12.75">
      <c r="C1727" s="18"/>
    </row>
    <row r="1728" ht="12.75">
      <c r="C1728" s="18"/>
    </row>
    <row r="1729" ht="12.75">
      <c r="C1729" s="18"/>
    </row>
    <row r="1730" ht="12.75">
      <c r="C1730" s="18"/>
    </row>
    <row r="1731" ht="12.75">
      <c r="C1731" s="18"/>
    </row>
    <row r="1732" ht="12.75">
      <c r="C1732" s="18"/>
    </row>
    <row r="1733" ht="12.75">
      <c r="C1733" s="18"/>
    </row>
    <row r="1734" ht="12.75">
      <c r="C1734" s="18"/>
    </row>
    <row r="1735" ht="12.75">
      <c r="C1735" s="18"/>
    </row>
    <row r="1736" ht="12.75">
      <c r="C1736" s="18"/>
    </row>
    <row r="1737" ht="12.75">
      <c r="C1737" s="18"/>
    </row>
    <row r="1738" ht="12.75">
      <c r="C1738" s="18"/>
    </row>
    <row r="1739" ht="12.75">
      <c r="C1739" s="18"/>
    </row>
    <row r="1740" ht="12.75">
      <c r="C1740" s="18"/>
    </row>
    <row r="1741" ht="12.75">
      <c r="C1741" s="18"/>
    </row>
    <row r="1742" ht="12.75">
      <c r="C1742" s="18"/>
    </row>
    <row r="1743" ht="12.75">
      <c r="C1743" s="18"/>
    </row>
    <row r="1744" ht="12.75">
      <c r="C1744" s="18"/>
    </row>
    <row r="1745" ht="12.75">
      <c r="C1745" s="18"/>
    </row>
    <row r="1746" ht="12.75">
      <c r="C1746" s="18"/>
    </row>
    <row r="1747" ht="12.75">
      <c r="C1747" s="18"/>
    </row>
    <row r="1748" ht="12.75">
      <c r="C1748" s="18"/>
    </row>
    <row r="1749" ht="12.75">
      <c r="C1749" s="18"/>
    </row>
    <row r="1750" ht="12.75">
      <c r="C1750" s="18"/>
    </row>
    <row r="1751" ht="12.75">
      <c r="C1751" s="18"/>
    </row>
    <row r="1752" ht="12.75">
      <c r="C1752" s="18"/>
    </row>
    <row r="1753" ht="12.75">
      <c r="C1753" s="18"/>
    </row>
    <row r="1754" ht="12.75">
      <c r="C1754" s="18"/>
    </row>
    <row r="1755" ht="12.75">
      <c r="C1755" s="18"/>
    </row>
    <row r="1756" ht="12.75">
      <c r="C1756" s="18"/>
    </row>
    <row r="1757" ht="12.75">
      <c r="C1757" s="18"/>
    </row>
    <row r="1758" ht="12.75">
      <c r="C1758" s="18"/>
    </row>
    <row r="1759" ht="12.75">
      <c r="C1759" s="18"/>
    </row>
    <row r="1760" ht="12.75">
      <c r="C1760" s="18"/>
    </row>
    <row r="1761" ht="12.75">
      <c r="C1761" s="18"/>
    </row>
    <row r="1762" ht="12.75">
      <c r="C1762" s="18"/>
    </row>
    <row r="1763" ht="12.75">
      <c r="C1763" s="18"/>
    </row>
    <row r="1764" ht="12.75">
      <c r="C1764" s="18"/>
    </row>
    <row r="1765" ht="12.75">
      <c r="C1765" s="18"/>
    </row>
    <row r="1766" ht="12.75">
      <c r="C1766" s="18"/>
    </row>
    <row r="1767" ht="12.75">
      <c r="C1767" s="18"/>
    </row>
    <row r="1768" ht="12.75">
      <c r="C1768" s="18"/>
    </row>
    <row r="1769" ht="12.75">
      <c r="C1769" s="18"/>
    </row>
    <row r="1770" ht="12.75">
      <c r="C1770" s="18"/>
    </row>
    <row r="1771" ht="12.75">
      <c r="C1771" s="18"/>
    </row>
    <row r="1772" ht="12.75">
      <c r="C1772" s="18"/>
    </row>
    <row r="1773" ht="12.75">
      <c r="C1773" s="18"/>
    </row>
    <row r="1774" ht="12.75">
      <c r="C1774" s="18"/>
    </row>
    <row r="1775" ht="12.75">
      <c r="C1775" s="18"/>
    </row>
    <row r="1776" ht="12.75">
      <c r="C1776" s="18"/>
    </row>
    <row r="1777" ht="12.75">
      <c r="C1777" s="18"/>
    </row>
    <row r="1778" ht="12.75">
      <c r="C1778" s="18"/>
    </row>
    <row r="1779" ht="12.75">
      <c r="C1779" s="18"/>
    </row>
    <row r="1780" ht="12.75">
      <c r="C1780" s="18"/>
    </row>
    <row r="1781" ht="12.75">
      <c r="C1781" s="18"/>
    </row>
    <row r="1782" ht="12.75">
      <c r="C1782" s="18"/>
    </row>
    <row r="1783" ht="12.75">
      <c r="C1783" s="18"/>
    </row>
    <row r="1784" ht="12.75">
      <c r="C1784" s="18"/>
    </row>
    <row r="1785" ht="12.75">
      <c r="C1785" s="18"/>
    </row>
    <row r="1786" ht="12.75">
      <c r="C1786" s="18"/>
    </row>
    <row r="1787" ht="12.75">
      <c r="C1787" s="18"/>
    </row>
    <row r="1788" ht="12.75">
      <c r="C1788" s="18"/>
    </row>
    <row r="1789" ht="12.75">
      <c r="C1789" s="18"/>
    </row>
    <row r="1790" ht="12.75">
      <c r="C1790" s="18"/>
    </row>
    <row r="1791" ht="12.75">
      <c r="C1791" s="18"/>
    </row>
    <row r="1792" ht="12.75">
      <c r="C1792" s="18"/>
    </row>
    <row r="1793" ht="12.75">
      <c r="C1793" s="18"/>
    </row>
    <row r="1794" ht="12.75">
      <c r="C1794" s="18"/>
    </row>
    <row r="1795" ht="12.75">
      <c r="C1795" s="18"/>
    </row>
    <row r="1796" ht="12.75">
      <c r="C1796" s="18"/>
    </row>
    <row r="1797" ht="12.75">
      <c r="C1797" s="18"/>
    </row>
    <row r="1798" ht="12.75">
      <c r="C1798" s="18"/>
    </row>
    <row r="1799" ht="12.75">
      <c r="C1799" s="18"/>
    </row>
    <row r="1800" ht="12.75">
      <c r="C1800" s="18"/>
    </row>
    <row r="1801" ht="12.75">
      <c r="C1801" s="18"/>
    </row>
    <row r="1802" ht="12.75">
      <c r="C1802" s="18"/>
    </row>
    <row r="1803" ht="12.75">
      <c r="C1803" s="18"/>
    </row>
    <row r="1804" ht="12.75">
      <c r="C1804" s="18"/>
    </row>
    <row r="1805" ht="12.75">
      <c r="C1805" s="18"/>
    </row>
    <row r="1806" ht="12.75">
      <c r="C1806" s="18"/>
    </row>
    <row r="1807" ht="12.75">
      <c r="C1807" s="18"/>
    </row>
    <row r="1808" ht="12.75">
      <c r="C1808" s="18"/>
    </row>
    <row r="1809" ht="12.75">
      <c r="C1809" s="18"/>
    </row>
    <row r="1810" ht="12.75">
      <c r="C1810" s="18"/>
    </row>
    <row r="1811" ht="12.75">
      <c r="C1811" s="18"/>
    </row>
    <row r="1812" ht="12.75">
      <c r="C1812" s="18"/>
    </row>
    <row r="1813" ht="12.75">
      <c r="C1813" s="18"/>
    </row>
    <row r="1814" ht="12.75">
      <c r="C1814" s="18"/>
    </row>
    <row r="1815" ht="12.75">
      <c r="C1815" s="18"/>
    </row>
    <row r="1816" ht="12.75">
      <c r="C1816" s="18"/>
    </row>
    <row r="1817" ht="12.75">
      <c r="C1817" s="18"/>
    </row>
    <row r="1818" ht="12.75">
      <c r="C1818" s="18"/>
    </row>
    <row r="1819" ht="12.75">
      <c r="C1819" s="18"/>
    </row>
    <row r="1820" ht="12.75">
      <c r="C1820" s="18"/>
    </row>
    <row r="1821" ht="12.75">
      <c r="C1821" s="18"/>
    </row>
    <row r="1822" ht="12.75">
      <c r="C1822" s="18"/>
    </row>
    <row r="1823" ht="12.75">
      <c r="C1823" s="18"/>
    </row>
    <row r="1824" ht="12.75">
      <c r="C1824" s="18"/>
    </row>
    <row r="1825" ht="12.75">
      <c r="C1825" s="18"/>
    </row>
    <row r="1826" ht="12.75">
      <c r="C1826" s="18"/>
    </row>
    <row r="1827" ht="12.75">
      <c r="C1827" s="18"/>
    </row>
    <row r="1828" ht="12.75">
      <c r="C1828" s="18"/>
    </row>
    <row r="1829" ht="12.75">
      <c r="C1829" s="18"/>
    </row>
    <row r="1830" ht="12.75">
      <c r="C1830" s="18"/>
    </row>
    <row r="1831" ht="12.75">
      <c r="C1831" s="18"/>
    </row>
    <row r="1832" ht="12.75">
      <c r="C1832" s="18"/>
    </row>
    <row r="1833" ht="12.75">
      <c r="C1833" s="18"/>
    </row>
    <row r="1834" ht="12.75">
      <c r="C1834" s="18"/>
    </row>
    <row r="1835" ht="12.75">
      <c r="C1835" s="18"/>
    </row>
    <row r="1836" ht="12.75">
      <c r="C1836" s="18"/>
    </row>
    <row r="1837" ht="12.75">
      <c r="C1837" s="18"/>
    </row>
    <row r="1838" ht="12.75">
      <c r="C1838" s="18"/>
    </row>
    <row r="1839" ht="12.75">
      <c r="C1839" s="18"/>
    </row>
    <row r="1840" ht="12.75">
      <c r="C1840" s="18"/>
    </row>
    <row r="1841" ht="12.75">
      <c r="C1841" s="18"/>
    </row>
    <row r="1842" ht="12.75">
      <c r="C1842" s="18"/>
    </row>
    <row r="1843" ht="12.75">
      <c r="C1843" s="18"/>
    </row>
    <row r="1844" ht="12.75">
      <c r="C1844" s="18"/>
    </row>
    <row r="1845" ht="12.75">
      <c r="C1845" s="18"/>
    </row>
    <row r="1846" ht="12.75">
      <c r="C1846" s="18"/>
    </row>
    <row r="1847" ht="12.75">
      <c r="C1847" s="18"/>
    </row>
    <row r="1848" ht="12.75">
      <c r="C1848" s="18"/>
    </row>
    <row r="1849" ht="12.75">
      <c r="C1849" s="18"/>
    </row>
    <row r="1850" ht="12.75">
      <c r="C1850" s="18"/>
    </row>
    <row r="1851" ht="12.75">
      <c r="C1851" s="18"/>
    </row>
    <row r="1852" ht="12.75">
      <c r="C1852" s="18"/>
    </row>
    <row r="1853" ht="12.75">
      <c r="C1853" s="18"/>
    </row>
    <row r="1854" ht="12.75">
      <c r="C1854" s="18"/>
    </row>
    <row r="1855" ht="12.75">
      <c r="C1855" s="18"/>
    </row>
    <row r="1856" ht="12.75">
      <c r="C1856" s="18"/>
    </row>
    <row r="1857" ht="12.75">
      <c r="C1857" s="18"/>
    </row>
    <row r="1858" ht="12.75">
      <c r="C1858" s="18"/>
    </row>
    <row r="1859" ht="12.75">
      <c r="C1859" s="18"/>
    </row>
    <row r="1860" ht="12.75">
      <c r="C1860" s="18"/>
    </row>
    <row r="1861" ht="12.75">
      <c r="C1861" s="18"/>
    </row>
    <row r="1862" ht="12.75">
      <c r="C1862" s="18"/>
    </row>
    <row r="1863" ht="12.75">
      <c r="C1863" s="18"/>
    </row>
    <row r="1864" ht="12.75">
      <c r="C1864" s="18"/>
    </row>
    <row r="1865" ht="12.75">
      <c r="C1865" s="18"/>
    </row>
    <row r="1866" ht="12.75">
      <c r="C1866" s="18"/>
    </row>
    <row r="1867" ht="12.75">
      <c r="C1867" s="18"/>
    </row>
    <row r="1868" ht="12.75">
      <c r="C1868" s="18"/>
    </row>
    <row r="1869" ht="12.75">
      <c r="C1869" s="18"/>
    </row>
    <row r="1870" ht="12.75">
      <c r="C1870" s="18"/>
    </row>
    <row r="1871" ht="12.75">
      <c r="C1871" s="18"/>
    </row>
    <row r="1872" ht="12.75">
      <c r="C1872" s="18"/>
    </row>
    <row r="1873" ht="12.75">
      <c r="C1873" s="18"/>
    </row>
    <row r="1874" ht="12.75">
      <c r="C1874" s="18"/>
    </row>
    <row r="1875" ht="12.75">
      <c r="C1875" s="18"/>
    </row>
    <row r="1876" ht="12.75">
      <c r="C1876" s="18"/>
    </row>
    <row r="1877" ht="12.75">
      <c r="C1877" s="18"/>
    </row>
    <row r="1878" ht="12.75">
      <c r="C1878" s="18"/>
    </row>
    <row r="1879" ht="12.75">
      <c r="C1879" s="18"/>
    </row>
    <row r="1880" ht="12.75">
      <c r="C1880" s="18"/>
    </row>
    <row r="1881" ht="12.75">
      <c r="C1881" s="18"/>
    </row>
    <row r="1882" ht="12.75">
      <c r="C1882" s="18"/>
    </row>
    <row r="1883" ht="12.75">
      <c r="C1883" s="18"/>
    </row>
    <row r="1884" ht="12.75">
      <c r="C1884" s="18"/>
    </row>
    <row r="1885" ht="12.75">
      <c r="C1885" s="18"/>
    </row>
    <row r="1886" ht="12.75">
      <c r="C1886" s="18"/>
    </row>
    <row r="1887" ht="12.75">
      <c r="C1887" s="18"/>
    </row>
    <row r="1888" ht="12.75">
      <c r="C1888" s="18"/>
    </row>
    <row r="1889" ht="12.75">
      <c r="C1889" s="18"/>
    </row>
    <row r="1890" ht="12.75">
      <c r="C1890" s="18"/>
    </row>
    <row r="1891" ht="12.75">
      <c r="C1891" s="18"/>
    </row>
    <row r="1892" ht="12.75">
      <c r="C1892" s="18"/>
    </row>
    <row r="1893" ht="12.75">
      <c r="C1893" s="18"/>
    </row>
    <row r="1894" ht="12.75">
      <c r="C1894" s="18"/>
    </row>
    <row r="1895" ht="12.75">
      <c r="C1895" s="18"/>
    </row>
    <row r="1896" ht="12.75">
      <c r="C1896" s="18"/>
    </row>
    <row r="1897" ht="12.75">
      <c r="C1897" s="18"/>
    </row>
    <row r="1898" ht="12.75">
      <c r="C1898" s="18"/>
    </row>
    <row r="1899" ht="12.75">
      <c r="C1899" s="18"/>
    </row>
    <row r="1900" ht="12.75">
      <c r="C1900" s="18"/>
    </row>
    <row r="1901" ht="12.75">
      <c r="C1901" s="18"/>
    </row>
    <row r="1902" ht="12.75">
      <c r="C1902" s="18"/>
    </row>
    <row r="1903" ht="12.75">
      <c r="C1903" s="18"/>
    </row>
    <row r="1904" ht="12.75">
      <c r="C1904" s="18"/>
    </row>
    <row r="1905" ht="12.75">
      <c r="C1905" s="18"/>
    </row>
    <row r="1906" ht="12.75">
      <c r="C1906" s="18"/>
    </row>
    <row r="1907" ht="12.75">
      <c r="C1907" s="18"/>
    </row>
    <row r="1908" ht="12.75">
      <c r="C1908" s="18"/>
    </row>
    <row r="1909" ht="12.75">
      <c r="C1909" s="18"/>
    </row>
    <row r="1910" ht="12.75">
      <c r="C1910" s="18"/>
    </row>
    <row r="1911" ht="12.75">
      <c r="C1911" s="18"/>
    </row>
    <row r="1912" ht="12.75">
      <c r="C1912" s="18"/>
    </row>
    <row r="1913" ht="12.75">
      <c r="C1913" s="18"/>
    </row>
    <row r="1914" ht="12.75">
      <c r="C1914" s="18"/>
    </row>
    <row r="1915" ht="12.75">
      <c r="C1915" s="18"/>
    </row>
    <row r="1916" ht="12.75">
      <c r="C1916" s="18"/>
    </row>
    <row r="1917" ht="12.75">
      <c r="C1917" s="18"/>
    </row>
    <row r="1918" ht="12.75">
      <c r="C1918" s="18"/>
    </row>
    <row r="1919" ht="12.75">
      <c r="C1919" s="18"/>
    </row>
    <row r="1920" ht="12.75">
      <c r="C1920" s="18"/>
    </row>
    <row r="1921" ht="12.75">
      <c r="C1921" s="18"/>
    </row>
    <row r="1922" ht="12.75">
      <c r="C1922" s="18"/>
    </row>
    <row r="1923" ht="12.75">
      <c r="C1923" s="18"/>
    </row>
    <row r="1924" ht="12.75">
      <c r="C1924" s="18"/>
    </row>
    <row r="1925" ht="12.75">
      <c r="C1925" s="18"/>
    </row>
    <row r="1926" ht="12.75">
      <c r="C1926" s="18"/>
    </row>
    <row r="1927" ht="12.75">
      <c r="C1927" s="18"/>
    </row>
    <row r="1928" ht="12.75">
      <c r="C1928" s="18"/>
    </row>
    <row r="1929" ht="12.75">
      <c r="C1929" s="18"/>
    </row>
    <row r="1930" ht="12.75">
      <c r="C1930" s="18"/>
    </row>
    <row r="1931" ht="12.75">
      <c r="C1931" s="18"/>
    </row>
    <row r="1932" ht="12.75">
      <c r="C1932" s="18"/>
    </row>
    <row r="1933" ht="12.75">
      <c r="C1933" s="18"/>
    </row>
    <row r="1934" ht="12.75">
      <c r="C1934" s="18"/>
    </row>
    <row r="1935" ht="12.75">
      <c r="C1935" s="18"/>
    </row>
    <row r="1936" ht="12.75">
      <c r="C1936" s="18"/>
    </row>
    <row r="1937" ht="12.75">
      <c r="C1937" s="18"/>
    </row>
    <row r="1938" ht="12.75">
      <c r="C1938" s="18"/>
    </row>
    <row r="1939" ht="12.75">
      <c r="C1939" s="18"/>
    </row>
    <row r="1940" ht="12.75">
      <c r="C1940" s="18"/>
    </row>
    <row r="1941" ht="12.75">
      <c r="C1941" s="18"/>
    </row>
    <row r="1942" ht="12.75">
      <c r="C1942" s="18"/>
    </row>
    <row r="1943" ht="12.75">
      <c r="C1943" s="18"/>
    </row>
    <row r="1944" ht="12.75">
      <c r="C1944" s="18"/>
    </row>
    <row r="1945" ht="12.75">
      <c r="C1945" s="18"/>
    </row>
    <row r="1946" ht="12.75">
      <c r="C1946" s="18"/>
    </row>
    <row r="1947" ht="12.75">
      <c r="C1947" s="18"/>
    </row>
    <row r="1948" ht="12.75">
      <c r="C1948" s="18"/>
    </row>
    <row r="1949" ht="12.75">
      <c r="C1949" s="18"/>
    </row>
    <row r="1950" ht="12.75">
      <c r="C1950" s="18"/>
    </row>
    <row r="1951" ht="12.75">
      <c r="C1951" s="18"/>
    </row>
    <row r="1952" ht="12.75">
      <c r="C1952" s="18"/>
    </row>
    <row r="1953" ht="12.75">
      <c r="C1953" s="18"/>
    </row>
    <row r="1954" ht="12.75">
      <c r="C1954" s="18"/>
    </row>
    <row r="1955" ht="12.75">
      <c r="C1955" s="18"/>
    </row>
    <row r="1956" ht="12.75">
      <c r="C1956" s="18"/>
    </row>
    <row r="1957" ht="12.75">
      <c r="C1957" s="18"/>
    </row>
    <row r="1958" ht="12.75">
      <c r="C1958" s="18"/>
    </row>
    <row r="1959" ht="12.75">
      <c r="C1959" s="18"/>
    </row>
    <row r="1960" ht="12.75">
      <c r="C1960" s="18"/>
    </row>
    <row r="1961" ht="12.75">
      <c r="C1961" s="18"/>
    </row>
    <row r="1962" ht="12.75">
      <c r="C1962" s="18"/>
    </row>
    <row r="1963" ht="12.75">
      <c r="C1963" s="18"/>
    </row>
    <row r="1964" ht="12.75">
      <c r="C1964" s="18"/>
    </row>
    <row r="1965" ht="12.75">
      <c r="C1965" s="18"/>
    </row>
    <row r="1966" ht="12.75">
      <c r="C1966" s="18"/>
    </row>
    <row r="1967" ht="12.75">
      <c r="C1967" s="18"/>
    </row>
    <row r="1968" ht="12.75">
      <c r="C1968" s="18"/>
    </row>
    <row r="1969" ht="12.75">
      <c r="C1969" s="18"/>
    </row>
    <row r="1970" ht="12.75">
      <c r="C1970" s="18"/>
    </row>
    <row r="1971" ht="12.75">
      <c r="C1971" s="18"/>
    </row>
    <row r="1972" ht="12.75">
      <c r="C1972" s="18"/>
    </row>
    <row r="1973" ht="12.75">
      <c r="C1973" s="18"/>
    </row>
    <row r="1974" ht="12.75">
      <c r="C1974" s="18"/>
    </row>
    <row r="1975" ht="12.75">
      <c r="C1975" s="18"/>
    </row>
    <row r="1976" ht="12.75">
      <c r="C1976" s="18"/>
    </row>
    <row r="1977" ht="12.75">
      <c r="C1977" s="18"/>
    </row>
    <row r="1978" ht="12.75">
      <c r="C1978" s="18"/>
    </row>
    <row r="1979" ht="12.75">
      <c r="C1979" s="18"/>
    </row>
    <row r="1980" ht="12.75">
      <c r="C1980" s="18"/>
    </row>
    <row r="1981" ht="12.75">
      <c r="C1981" s="18"/>
    </row>
    <row r="1982" ht="12.75">
      <c r="C1982" s="18"/>
    </row>
    <row r="1983" ht="12.75">
      <c r="C1983" s="18"/>
    </row>
    <row r="1984" ht="12.75">
      <c r="C1984" s="18"/>
    </row>
    <row r="1985" ht="12.75">
      <c r="C1985" s="18"/>
    </row>
    <row r="1986" ht="12.75">
      <c r="C1986" s="18"/>
    </row>
    <row r="1987" ht="12.75">
      <c r="C1987" s="18"/>
    </row>
    <row r="1988" ht="12.75">
      <c r="C1988" s="18"/>
    </row>
    <row r="1989" ht="12.75">
      <c r="C1989" s="18"/>
    </row>
    <row r="1990" ht="12.75">
      <c r="C1990" s="18"/>
    </row>
    <row r="1991" ht="12.75">
      <c r="C1991" s="18"/>
    </row>
    <row r="1992" ht="12.75">
      <c r="C1992" s="18"/>
    </row>
    <row r="1993" ht="12.75">
      <c r="C1993" s="18"/>
    </row>
    <row r="1994" ht="12.75">
      <c r="C1994" s="18"/>
    </row>
    <row r="1995" ht="12.75">
      <c r="C1995" s="18"/>
    </row>
    <row r="1996" ht="12.75">
      <c r="C1996" s="18"/>
    </row>
    <row r="1997" ht="12.75">
      <c r="C1997" s="18"/>
    </row>
    <row r="1998" ht="12.75">
      <c r="C1998" s="18"/>
    </row>
    <row r="1999" ht="12.75">
      <c r="C1999" s="18"/>
    </row>
    <row r="2000" ht="12.75">
      <c r="C2000" s="18"/>
    </row>
    <row r="2001" ht="12.75">
      <c r="C2001" s="18"/>
    </row>
    <row r="2002" ht="12.75">
      <c r="C2002" s="18"/>
    </row>
    <row r="2003" ht="12.75">
      <c r="C2003" s="18"/>
    </row>
    <row r="2004" ht="12.75">
      <c r="C2004" s="18"/>
    </row>
    <row r="2005" ht="12.75">
      <c r="C2005" s="18"/>
    </row>
    <row r="2006" ht="12.75">
      <c r="C2006" s="18"/>
    </row>
    <row r="2007" ht="12.75">
      <c r="C2007" s="18"/>
    </row>
    <row r="2008" ht="12.75">
      <c r="C2008" s="18"/>
    </row>
    <row r="2009" ht="12.75">
      <c r="C2009" s="18"/>
    </row>
    <row r="2010" ht="12.75">
      <c r="C2010" s="18"/>
    </row>
    <row r="2011" ht="12.75">
      <c r="C2011" s="18"/>
    </row>
    <row r="2012" ht="12.75">
      <c r="C2012" s="18"/>
    </row>
    <row r="2013" ht="12.75">
      <c r="C2013" s="18"/>
    </row>
    <row r="2014" ht="12.75">
      <c r="C2014" s="18"/>
    </row>
    <row r="2015" ht="12.75">
      <c r="C2015" s="18"/>
    </row>
    <row r="2016" ht="12.75">
      <c r="C2016" s="18"/>
    </row>
    <row r="2017" ht="12.75">
      <c r="C2017" s="18"/>
    </row>
    <row r="2018" ht="12.75">
      <c r="C2018" s="18"/>
    </row>
    <row r="2019" ht="12.75">
      <c r="C2019" s="18"/>
    </row>
    <row r="2020" ht="12.75">
      <c r="C2020" s="18"/>
    </row>
    <row r="2021" ht="12.75">
      <c r="C2021" s="18"/>
    </row>
    <row r="2022" ht="12.75">
      <c r="C2022" s="18"/>
    </row>
    <row r="2023" ht="12.75">
      <c r="C2023" s="18"/>
    </row>
    <row r="2024" ht="12.75">
      <c r="C2024" s="18"/>
    </row>
    <row r="2025" ht="12.75">
      <c r="C2025" s="18"/>
    </row>
    <row r="2026" ht="12.75">
      <c r="C2026" s="18"/>
    </row>
    <row r="2027" ht="12.75">
      <c r="C2027" s="18"/>
    </row>
    <row r="2028" ht="12.75">
      <c r="C2028" s="18"/>
    </row>
    <row r="2029" ht="12.75">
      <c r="C2029" s="18"/>
    </row>
    <row r="2030" ht="12.75">
      <c r="C2030" s="18"/>
    </row>
    <row r="2031" ht="12.75">
      <c r="C2031" s="18"/>
    </row>
    <row r="2032" ht="12.75">
      <c r="C2032" s="18"/>
    </row>
    <row r="2033" ht="12.75">
      <c r="C2033" s="18"/>
    </row>
    <row r="2034" ht="12.75">
      <c r="C2034" s="18"/>
    </row>
    <row r="2035" ht="12.75">
      <c r="C2035" s="18"/>
    </row>
    <row r="2036" ht="12.75">
      <c r="C2036" s="18"/>
    </row>
    <row r="2037" ht="12.75">
      <c r="C2037" s="18"/>
    </row>
    <row r="2038" ht="12.75">
      <c r="C2038" s="18"/>
    </row>
    <row r="2039" ht="12.75">
      <c r="C2039" s="18"/>
    </row>
    <row r="2040" ht="12.75">
      <c r="C2040" s="18"/>
    </row>
    <row r="2041" ht="12.75">
      <c r="C2041" s="18"/>
    </row>
    <row r="2042" ht="12.75">
      <c r="C2042" s="18"/>
    </row>
    <row r="2043" ht="12.75">
      <c r="C2043" s="18"/>
    </row>
    <row r="2044" ht="12.75">
      <c r="C2044" s="18"/>
    </row>
    <row r="2045" ht="12.75">
      <c r="C2045" s="18"/>
    </row>
    <row r="2046" ht="12.75">
      <c r="C2046" s="18"/>
    </row>
    <row r="2047" ht="12.75">
      <c r="C2047" s="18"/>
    </row>
    <row r="2048" ht="12.75">
      <c r="C2048" s="18"/>
    </row>
    <row r="2049" ht="12.75">
      <c r="C2049" s="18"/>
    </row>
    <row r="2050" ht="12.75">
      <c r="C2050" s="18"/>
    </row>
    <row r="2051" ht="12.75">
      <c r="C2051" s="18"/>
    </row>
    <row r="2052" ht="12.75">
      <c r="C2052" s="18"/>
    </row>
    <row r="2053" ht="12.75">
      <c r="C2053" s="18"/>
    </row>
    <row r="2054" ht="12.75">
      <c r="C2054" s="18"/>
    </row>
    <row r="2055" ht="12.75">
      <c r="C2055" s="18"/>
    </row>
    <row r="2056" ht="12.75">
      <c r="C2056" s="18"/>
    </row>
    <row r="2057" ht="12.75">
      <c r="C2057" s="18"/>
    </row>
    <row r="2058" ht="12.75">
      <c r="C2058" s="18"/>
    </row>
    <row r="2059" ht="12.75">
      <c r="C2059" s="18"/>
    </row>
    <row r="2060" ht="12.75">
      <c r="C2060" s="18"/>
    </row>
    <row r="2061" ht="12.75">
      <c r="C2061" s="18"/>
    </row>
    <row r="2062" ht="12.75">
      <c r="C2062" s="18"/>
    </row>
    <row r="2063" ht="12.75">
      <c r="C2063" s="18"/>
    </row>
    <row r="2064" ht="12.75">
      <c r="C2064" s="18"/>
    </row>
    <row r="2065" ht="12.75">
      <c r="C2065" s="18"/>
    </row>
    <row r="2066" ht="12.75">
      <c r="C2066" s="18"/>
    </row>
    <row r="2067" ht="12.75">
      <c r="C2067" s="18"/>
    </row>
    <row r="2068" ht="12.75">
      <c r="C2068" s="18"/>
    </row>
    <row r="2069" ht="12.75">
      <c r="C2069" s="18"/>
    </row>
    <row r="2070" ht="12.75">
      <c r="C2070" s="18"/>
    </row>
    <row r="2071" ht="12.75">
      <c r="C2071" s="18"/>
    </row>
    <row r="2072" ht="12.75">
      <c r="C2072" s="18"/>
    </row>
    <row r="2073" ht="12.75">
      <c r="C2073" s="18"/>
    </row>
    <row r="2074" ht="12.75">
      <c r="C2074" s="18"/>
    </row>
    <row r="2075" ht="12.75">
      <c r="C2075" s="18"/>
    </row>
    <row r="2076" ht="12.75">
      <c r="C2076" s="18"/>
    </row>
    <row r="2077" ht="12.75">
      <c r="C2077" s="18"/>
    </row>
    <row r="2078" ht="12.75">
      <c r="C2078" s="18"/>
    </row>
    <row r="2079" ht="12.75">
      <c r="C2079" s="18"/>
    </row>
    <row r="2080" ht="12.75">
      <c r="C2080" s="18"/>
    </row>
    <row r="2081" ht="12.75">
      <c r="C2081" s="18"/>
    </row>
    <row r="2082" ht="12.75">
      <c r="C2082" s="18"/>
    </row>
    <row r="2083" ht="12.75">
      <c r="C2083" s="18"/>
    </row>
    <row r="2084" ht="12.75">
      <c r="C2084" s="18"/>
    </row>
    <row r="2085" ht="12.75">
      <c r="C2085" s="18"/>
    </row>
    <row r="2086" ht="12.75">
      <c r="C2086" s="18"/>
    </row>
    <row r="2087" ht="12.75">
      <c r="C2087" s="18"/>
    </row>
    <row r="2088" ht="12.75">
      <c r="C2088" s="18"/>
    </row>
    <row r="2089" ht="12.75">
      <c r="C2089" s="18"/>
    </row>
    <row r="2090" ht="12.75">
      <c r="C2090" s="18"/>
    </row>
    <row r="2091" ht="12.75">
      <c r="C2091" s="18"/>
    </row>
    <row r="2092" ht="12.75">
      <c r="C2092" s="18"/>
    </row>
    <row r="2093" ht="12.75">
      <c r="C2093" s="18"/>
    </row>
    <row r="2094" ht="12.75">
      <c r="C2094" s="18"/>
    </row>
    <row r="2095" ht="12.75">
      <c r="C2095" s="18"/>
    </row>
    <row r="2096" ht="12.75">
      <c r="C2096" s="18"/>
    </row>
    <row r="2097" ht="12.75">
      <c r="C2097" s="18"/>
    </row>
    <row r="2098" ht="12.75">
      <c r="C2098" s="18"/>
    </row>
    <row r="2099" ht="12.75">
      <c r="C2099" s="18"/>
    </row>
    <row r="2100" ht="12.75">
      <c r="C2100" s="18"/>
    </row>
    <row r="2101" ht="12.75">
      <c r="C2101" s="18"/>
    </row>
    <row r="2102" ht="12.75">
      <c r="C2102" s="18"/>
    </row>
    <row r="2103" ht="12.75">
      <c r="C2103" s="18"/>
    </row>
    <row r="2104" ht="12.75">
      <c r="C2104" s="18"/>
    </row>
    <row r="2105" ht="12.75">
      <c r="C2105" s="18"/>
    </row>
    <row r="2106" ht="12.75">
      <c r="C2106" s="18"/>
    </row>
    <row r="2107" ht="12.75">
      <c r="C2107" s="18"/>
    </row>
    <row r="2108" ht="12.75">
      <c r="C2108" s="18"/>
    </row>
    <row r="2109" ht="12.75">
      <c r="C2109" s="18"/>
    </row>
    <row r="2110" ht="12.75">
      <c r="C2110" s="18"/>
    </row>
    <row r="2111" ht="12.75">
      <c r="C2111" s="18"/>
    </row>
    <row r="2112" ht="12.75">
      <c r="C2112" s="18"/>
    </row>
    <row r="2113" ht="12.75">
      <c r="C2113" s="18"/>
    </row>
    <row r="2114" ht="12.75">
      <c r="C2114" s="18"/>
    </row>
    <row r="2115" ht="12.75">
      <c r="C2115" s="18"/>
    </row>
    <row r="2116" ht="12.75">
      <c r="C2116" s="18"/>
    </row>
    <row r="2117" ht="12.75">
      <c r="C2117" s="18"/>
    </row>
    <row r="2118" ht="12.75">
      <c r="C2118" s="18"/>
    </row>
    <row r="2119" ht="12.75">
      <c r="C2119" s="18"/>
    </row>
    <row r="2120" ht="12.75">
      <c r="C2120" s="18"/>
    </row>
    <row r="2121" ht="12.75">
      <c r="C2121" s="18"/>
    </row>
    <row r="2122" ht="12.75">
      <c r="C2122" s="18"/>
    </row>
    <row r="2123" ht="12.75">
      <c r="C2123" s="18"/>
    </row>
    <row r="2124" ht="12.75">
      <c r="C2124" s="18"/>
    </row>
    <row r="2125" ht="12.75">
      <c r="C2125" s="18"/>
    </row>
    <row r="2126" ht="12.75">
      <c r="C2126" s="18"/>
    </row>
    <row r="2127" ht="12.75">
      <c r="C2127" s="18"/>
    </row>
    <row r="2128" ht="12.75">
      <c r="C2128" s="18"/>
    </row>
    <row r="2129" ht="12.75">
      <c r="C2129" s="18"/>
    </row>
    <row r="2130" ht="12.75">
      <c r="C2130" s="18"/>
    </row>
    <row r="2131" ht="12.75">
      <c r="C2131" s="18"/>
    </row>
    <row r="2132" ht="12.75">
      <c r="C2132" s="18"/>
    </row>
    <row r="2133" ht="12.75">
      <c r="C2133" s="18"/>
    </row>
    <row r="2134" ht="12.75">
      <c r="C2134" s="18"/>
    </row>
    <row r="2135" ht="12.75">
      <c r="C2135" s="18"/>
    </row>
    <row r="2136" ht="12.75">
      <c r="C2136" s="18"/>
    </row>
    <row r="2137" ht="12.75">
      <c r="C2137" s="18"/>
    </row>
    <row r="2138" ht="12.75">
      <c r="C2138" s="18"/>
    </row>
    <row r="2139" ht="12.75">
      <c r="C2139" s="18"/>
    </row>
    <row r="2140" ht="12.75">
      <c r="C2140" s="18"/>
    </row>
    <row r="2141" ht="12.75">
      <c r="C2141" s="18"/>
    </row>
    <row r="2142" ht="12.75">
      <c r="C2142" s="18"/>
    </row>
    <row r="2143" ht="12.75">
      <c r="C2143" s="18"/>
    </row>
    <row r="2144" ht="12.75">
      <c r="C2144" s="18"/>
    </row>
    <row r="2145" ht="12.75">
      <c r="C2145" s="18"/>
    </row>
    <row r="2146" ht="12.75">
      <c r="C2146" s="18"/>
    </row>
    <row r="2147" ht="12.75">
      <c r="C2147" s="18"/>
    </row>
    <row r="2148" ht="12.75">
      <c r="C2148" s="18"/>
    </row>
    <row r="2149" ht="12.75">
      <c r="C2149" s="18"/>
    </row>
    <row r="2150" ht="12.75">
      <c r="C2150" s="18"/>
    </row>
    <row r="2151" ht="12.75">
      <c r="C2151" s="18"/>
    </row>
    <row r="2152" ht="12.75">
      <c r="C2152" s="18"/>
    </row>
    <row r="2153" ht="12.75">
      <c r="C2153" s="18"/>
    </row>
    <row r="2154" ht="12.75">
      <c r="C2154" s="18"/>
    </row>
    <row r="2155" ht="12.75">
      <c r="C2155" s="18"/>
    </row>
    <row r="2156" ht="12.75">
      <c r="C2156" s="18"/>
    </row>
    <row r="2157" ht="12.75">
      <c r="C2157" s="18"/>
    </row>
    <row r="2158" ht="12.75">
      <c r="C2158" s="18"/>
    </row>
    <row r="2159" ht="12.75">
      <c r="C2159" s="18"/>
    </row>
    <row r="2160" ht="12.75">
      <c r="C2160" s="18"/>
    </row>
    <row r="2161" ht="12.75">
      <c r="C2161" s="18"/>
    </row>
    <row r="2162" ht="12.75">
      <c r="C2162" s="18"/>
    </row>
    <row r="2163" ht="12.75">
      <c r="C2163" s="18"/>
    </row>
    <row r="2164" ht="12.75">
      <c r="C2164" s="18"/>
    </row>
    <row r="2165" ht="12.75">
      <c r="C2165" s="18"/>
    </row>
    <row r="2166" ht="12.75">
      <c r="C2166" s="18"/>
    </row>
    <row r="2167" ht="12.75">
      <c r="C2167" s="18"/>
    </row>
    <row r="2168" ht="12.75">
      <c r="C2168" s="18"/>
    </row>
    <row r="2169" ht="12.75">
      <c r="C2169" s="18"/>
    </row>
    <row r="2170" ht="12.75">
      <c r="C2170" s="18"/>
    </row>
    <row r="2171" ht="12.75">
      <c r="C2171" s="18"/>
    </row>
    <row r="2172" ht="12.75">
      <c r="C2172" s="18"/>
    </row>
    <row r="2173" ht="12.75">
      <c r="C2173" s="18"/>
    </row>
    <row r="2174" ht="12.75">
      <c r="C2174" s="18"/>
    </row>
    <row r="2175" ht="12.75">
      <c r="C2175" s="18"/>
    </row>
    <row r="2176" ht="12.75">
      <c r="C2176" s="18"/>
    </row>
    <row r="2177" ht="12.75">
      <c r="C2177" s="18"/>
    </row>
    <row r="2178" ht="12.75">
      <c r="C2178" s="18"/>
    </row>
    <row r="2179" ht="12.75">
      <c r="C2179" s="18"/>
    </row>
    <row r="2180" ht="12.75">
      <c r="C2180" s="18"/>
    </row>
    <row r="2181" ht="12.75">
      <c r="C2181" s="18"/>
    </row>
    <row r="2182" ht="12.75">
      <c r="C2182" s="18"/>
    </row>
    <row r="2183" ht="12.75">
      <c r="C2183" s="18"/>
    </row>
    <row r="2184" ht="12.75">
      <c r="C2184" s="18"/>
    </row>
    <row r="2185" ht="12.75">
      <c r="C2185" s="18"/>
    </row>
    <row r="2186" ht="12.75">
      <c r="C2186" s="18"/>
    </row>
    <row r="2187" ht="12.75">
      <c r="C2187" s="18"/>
    </row>
    <row r="2188" ht="12.75">
      <c r="C2188" s="18"/>
    </row>
    <row r="2189" ht="12.75">
      <c r="C2189" s="18"/>
    </row>
    <row r="2190" ht="12.75">
      <c r="C2190" s="18"/>
    </row>
    <row r="2191" ht="12.75">
      <c r="C2191" s="18"/>
    </row>
    <row r="2192" ht="12.75">
      <c r="C2192" s="18"/>
    </row>
    <row r="2193" ht="12.75">
      <c r="C2193" s="18"/>
    </row>
    <row r="2194" ht="12.75">
      <c r="C2194" s="18"/>
    </row>
    <row r="2195" ht="12.75">
      <c r="C2195" s="18"/>
    </row>
    <row r="2196" ht="12.75">
      <c r="C2196" s="18"/>
    </row>
    <row r="2197" ht="12.75">
      <c r="C2197" s="18"/>
    </row>
    <row r="2198" ht="12.75">
      <c r="C2198" s="18"/>
    </row>
    <row r="2199" ht="12.75">
      <c r="C2199" s="18"/>
    </row>
    <row r="2200" ht="12.75">
      <c r="C2200" s="18"/>
    </row>
    <row r="2201" ht="12.75">
      <c r="C2201" s="18"/>
    </row>
    <row r="2202" ht="12.75">
      <c r="C2202" s="18"/>
    </row>
    <row r="2203" ht="12.75">
      <c r="C2203" s="18"/>
    </row>
    <row r="2204" ht="12.75">
      <c r="C2204" s="18"/>
    </row>
    <row r="2205" ht="12.75">
      <c r="C2205" s="18"/>
    </row>
    <row r="2206" ht="12.75">
      <c r="C2206" s="18"/>
    </row>
    <row r="2207" ht="12.75">
      <c r="C2207" s="18"/>
    </row>
    <row r="2208" ht="12.75">
      <c r="C2208" s="18"/>
    </row>
    <row r="2209" ht="12.75">
      <c r="C2209" s="18"/>
    </row>
    <row r="2210" ht="12.75">
      <c r="C2210" s="18"/>
    </row>
    <row r="2211" ht="12.75">
      <c r="C2211" s="18"/>
    </row>
    <row r="2212" ht="12.75">
      <c r="C2212" s="18"/>
    </row>
    <row r="2213" ht="12.75">
      <c r="C2213" s="18"/>
    </row>
    <row r="2214" ht="12.75">
      <c r="C2214" s="18"/>
    </row>
    <row r="2215" ht="12.75">
      <c r="C2215" s="18"/>
    </row>
    <row r="2216" ht="12.75">
      <c r="C2216" s="18"/>
    </row>
    <row r="2217" ht="12.75">
      <c r="C2217" s="18"/>
    </row>
    <row r="2218" ht="12.75">
      <c r="C2218" s="18"/>
    </row>
    <row r="2219" ht="12.75">
      <c r="C2219" s="18"/>
    </row>
    <row r="2220" ht="12.75">
      <c r="C2220" s="18"/>
    </row>
    <row r="2221" ht="12.75">
      <c r="C2221" s="18"/>
    </row>
    <row r="2222" ht="12.75">
      <c r="C2222" s="18"/>
    </row>
    <row r="2223" ht="12.75">
      <c r="C2223" s="18"/>
    </row>
    <row r="2224" ht="12.75">
      <c r="C2224" s="18"/>
    </row>
    <row r="2225" ht="12.75">
      <c r="C2225" s="18"/>
    </row>
    <row r="2226" ht="12.75">
      <c r="C2226" s="18"/>
    </row>
    <row r="2227" ht="12.75">
      <c r="C2227" s="18"/>
    </row>
    <row r="2228" ht="12.75">
      <c r="C2228" s="18"/>
    </row>
    <row r="2229" ht="12.75">
      <c r="C2229" s="18"/>
    </row>
    <row r="2230" ht="12.75">
      <c r="C2230" s="18"/>
    </row>
    <row r="2231" ht="12.75">
      <c r="C2231" s="18"/>
    </row>
    <row r="2232" ht="12.75">
      <c r="C2232" s="18"/>
    </row>
    <row r="2233" ht="12.75">
      <c r="C2233" s="18"/>
    </row>
    <row r="2234" ht="12.75">
      <c r="C2234" s="18"/>
    </row>
    <row r="2235" ht="12.75">
      <c r="C2235" s="18"/>
    </row>
    <row r="2236" ht="12.75">
      <c r="C2236" s="18"/>
    </row>
    <row r="2237" ht="12.75">
      <c r="C2237" s="18"/>
    </row>
    <row r="2238" ht="12.75">
      <c r="C2238" s="18"/>
    </row>
    <row r="2239" ht="12.75">
      <c r="C2239" s="18"/>
    </row>
    <row r="2240" ht="12.75">
      <c r="C2240" s="18"/>
    </row>
    <row r="2241" ht="12.75">
      <c r="C2241" s="18"/>
    </row>
    <row r="2242" ht="12.75">
      <c r="C2242" s="18"/>
    </row>
    <row r="2243" ht="12.75">
      <c r="C2243" s="18"/>
    </row>
    <row r="2244" ht="12.75">
      <c r="C2244" s="18"/>
    </row>
    <row r="2245" ht="12.75">
      <c r="C2245" s="18"/>
    </row>
    <row r="2246" ht="12.75">
      <c r="C2246" s="18"/>
    </row>
    <row r="2247" ht="12.75">
      <c r="C2247" s="18"/>
    </row>
    <row r="2248" ht="12.75">
      <c r="C2248" s="18"/>
    </row>
    <row r="2249" ht="12.75">
      <c r="C2249" s="18"/>
    </row>
    <row r="2250" ht="12.75">
      <c r="C2250" s="18"/>
    </row>
    <row r="2251" ht="12.75">
      <c r="C2251" s="18"/>
    </row>
    <row r="2252" ht="12.75">
      <c r="C2252" s="18"/>
    </row>
    <row r="2253" ht="12.75">
      <c r="C2253" s="18"/>
    </row>
    <row r="2254" ht="12.75">
      <c r="C2254" s="18"/>
    </row>
    <row r="2255" ht="12.75">
      <c r="C2255" s="18"/>
    </row>
    <row r="2256" ht="12.75">
      <c r="C2256" s="18"/>
    </row>
    <row r="2257" ht="12.75">
      <c r="C2257" s="18"/>
    </row>
    <row r="2258" ht="12.75">
      <c r="C2258" s="18"/>
    </row>
    <row r="2259" ht="12.75">
      <c r="C2259" s="18"/>
    </row>
    <row r="2260" ht="12.75">
      <c r="C2260" s="18"/>
    </row>
    <row r="2261" ht="12.75">
      <c r="C2261" s="18"/>
    </row>
    <row r="2262" ht="12.75">
      <c r="C2262" s="18"/>
    </row>
    <row r="2263" ht="12.75">
      <c r="C2263" s="18"/>
    </row>
    <row r="2264" ht="12.75">
      <c r="C2264" s="18"/>
    </row>
    <row r="2265" ht="12.75">
      <c r="C2265" s="18"/>
    </row>
    <row r="2266" ht="12.75">
      <c r="C2266" s="18"/>
    </row>
    <row r="2267" ht="12.75">
      <c r="C2267" s="18"/>
    </row>
    <row r="2268" ht="12.75">
      <c r="C2268" s="18"/>
    </row>
    <row r="2269" ht="12.75">
      <c r="C2269" s="18"/>
    </row>
    <row r="2270" ht="12.75">
      <c r="C2270" s="18"/>
    </row>
    <row r="2271" ht="12.75">
      <c r="C2271" s="18"/>
    </row>
    <row r="2272" ht="12.75">
      <c r="C2272" s="18"/>
    </row>
    <row r="2273" ht="12.75">
      <c r="C2273" s="18"/>
    </row>
    <row r="2274" ht="12.75">
      <c r="C2274" s="18"/>
    </row>
    <row r="2275" ht="12.75">
      <c r="C2275" s="18"/>
    </row>
    <row r="2276" ht="12.75">
      <c r="C2276" s="18"/>
    </row>
    <row r="2277" ht="12.75">
      <c r="C2277" s="18"/>
    </row>
    <row r="2278" ht="12.75">
      <c r="C2278" s="18"/>
    </row>
    <row r="2279" ht="12.75">
      <c r="C2279" s="18"/>
    </row>
    <row r="2280" ht="12.75">
      <c r="C2280" s="18"/>
    </row>
    <row r="2281" ht="12.75">
      <c r="C2281" s="18"/>
    </row>
    <row r="2282" ht="12.75">
      <c r="C2282" s="18"/>
    </row>
    <row r="2283" ht="12.75">
      <c r="C2283" s="18"/>
    </row>
    <row r="2284" ht="12.75">
      <c r="C2284" s="18"/>
    </row>
    <row r="2285" ht="12.75">
      <c r="C2285" s="18"/>
    </row>
    <row r="2286" ht="12.75">
      <c r="C2286" s="18"/>
    </row>
    <row r="2287" ht="12.75">
      <c r="C2287" s="18"/>
    </row>
    <row r="2288" ht="12.75">
      <c r="C2288" s="18"/>
    </row>
    <row r="2289" ht="12.75">
      <c r="C2289" s="18"/>
    </row>
    <row r="2290" ht="12.75">
      <c r="C2290" s="18"/>
    </row>
    <row r="2291" ht="12.75">
      <c r="C2291" s="18"/>
    </row>
    <row r="2292" ht="12.75">
      <c r="C2292" s="18"/>
    </row>
    <row r="2293" ht="12.75">
      <c r="C2293" s="18"/>
    </row>
    <row r="2294" ht="12.75">
      <c r="C2294" s="18"/>
    </row>
    <row r="2295" ht="12.75">
      <c r="C2295" s="18"/>
    </row>
    <row r="2296" ht="12.75">
      <c r="C2296" s="18"/>
    </row>
    <row r="2297" ht="12.75">
      <c r="C2297" s="18"/>
    </row>
    <row r="2298" ht="12.75">
      <c r="C2298" s="18"/>
    </row>
    <row r="2299" ht="12.75">
      <c r="C2299" s="18"/>
    </row>
    <row r="2300" ht="12.75">
      <c r="C2300" s="18"/>
    </row>
    <row r="2301" ht="12.75">
      <c r="C2301" s="18"/>
    </row>
    <row r="2302" ht="12.75">
      <c r="C2302" s="18"/>
    </row>
    <row r="2303" ht="12.75">
      <c r="C2303" s="18"/>
    </row>
    <row r="2304" ht="12.75">
      <c r="C2304" s="18"/>
    </row>
    <row r="2305" ht="12.75">
      <c r="C2305" s="18"/>
    </row>
    <row r="2306" ht="12.75">
      <c r="C2306" s="18"/>
    </row>
    <row r="2307" ht="12.75">
      <c r="C2307" s="18"/>
    </row>
    <row r="2308" ht="12.75">
      <c r="C2308" s="18"/>
    </row>
    <row r="2309" ht="12.75">
      <c r="C2309" s="18"/>
    </row>
    <row r="2310" ht="12.75">
      <c r="C2310" s="18"/>
    </row>
    <row r="2311" ht="12.75">
      <c r="C2311" s="18"/>
    </row>
    <row r="2312" ht="12.75">
      <c r="C2312" s="18"/>
    </row>
    <row r="2313" ht="12.75">
      <c r="C2313" s="18"/>
    </row>
    <row r="2314" ht="12.75">
      <c r="C2314" s="18"/>
    </row>
    <row r="2315" ht="12.75">
      <c r="C2315" s="18"/>
    </row>
    <row r="2316" ht="12.75">
      <c r="C2316" s="18"/>
    </row>
    <row r="2317" ht="12.75">
      <c r="C2317" s="18"/>
    </row>
    <row r="2318" ht="12.75">
      <c r="C2318" s="18"/>
    </row>
    <row r="2319" ht="12.75">
      <c r="C2319" s="18"/>
    </row>
    <row r="2320" ht="12.75">
      <c r="C2320" s="18"/>
    </row>
    <row r="2321" ht="12.75">
      <c r="C2321" s="18"/>
    </row>
    <row r="2322" ht="12.75">
      <c r="C2322" s="18"/>
    </row>
    <row r="2323" ht="12.75">
      <c r="C2323" s="18"/>
    </row>
    <row r="2324" ht="12.75">
      <c r="C2324" s="18"/>
    </row>
    <row r="2325" ht="12.75">
      <c r="C2325" s="18"/>
    </row>
    <row r="2326" ht="12.75">
      <c r="C2326" s="18"/>
    </row>
    <row r="2327" ht="12.75">
      <c r="C2327" s="18"/>
    </row>
    <row r="2328" ht="12.75">
      <c r="C2328" s="18"/>
    </row>
    <row r="2329" ht="12.75">
      <c r="C2329" s="18"/>
    </row>
    <row r="2330" ht="12.75">
      <c r="C2330" s="18"/>
    </row>
    <row r="2331" ht="12.75">
      <c r="C2331" s="18"/>
    </row>
    <row r="2332" ht="12.75">
      <c r="C2332" s="18"/>
    </row>
    <row r="2333" ht="12.75">
      <c r="C2333" s="18"/>
    </row>
    <row r="2334" ht="12.75">
      <c r="C2334" s="18"/>
    </row>
    <row r="2335" ht="12.75">
      <c r="C2335" s="18"/>
    </row>
    <row r="2336" ht="12.75">
      <c r="C2336" s="18"/>
    </row>
    <row r="2337" ht="12.75">
      <c r="C2337" s="18"/>
    </row>
    <row r="2338" ht="12.75">
      <c r="C2338" s="18"/>
    </row>
    <row r="2339" ht="12.75">
      <c r="C2339" s="18"/>
    </row>
    <row r="2340" ht="12.75">
      <c r="C2340" s="18"/>
    </row>
    <row r="2341" ht="12.75">
      <c r="C2341" s="18"/>
    </row>
    <row r="2342" ht="12.75">
      <c r="C2342" s="18"/>
    </row>
    <row r="2343" ht="12.75">
      <c r="C2343" s="18"/>
    </row>
    <row r="2344" ht="12.75">
      <c r="C2344" s="18"/>
    </row>
    <row r="2345" ht="12.75">
      <c r="C2345" s="18"/>
    </row>
    <row r="2346" ht="12.75">
      <c r="C2346" s="18"/>
    </row>
    <row r="2347" ht="12.75">
      <c r="C2347" s="18"/>
    </row>
    <row r="2348" ht="12.75">
      <c r="C2348" s="18"/>
    </row>
    <row r="2349" ht="12.75">
      <c r="C2349" s="18"/>
    </row>
    <row r="2350" ht="12.75">
      <c r="C2350" s="18"/>
    </row>
    <row r="2351" ht="12.75">
      <c r="C2351" s="18"/>
    </row>
    <row r="2352" ht="12.75">
      <c r="C2352" s="18"/>
    </row>
    <row r="2353" ht="12.75">
      <c r="C2353" s="18"/>
    </row>
    <row r="2354" ht="12.75">
      <c r="C2354" s="18"/>
    </row>
    <row r="2355" ht="12.75">
      <c r="C2355" s="18"/>
    </row>
    <row r="2356" ht="12.75">
      <c r="C2356" s="18"/>
    </row>
    <row r="2357" ht="12.75">
      <c r="C2357" s="18"/>
    </row>
    <row r="2358" ht="12.75">
      <c r="C2358" s="18"/>
    </row>
    <row r="2359" ht="12.75">
      <c r="C2359" s="18"/>
    </row>
    <row r="2360" ht="12.75">
      <c r="C2360" s="18"/>
    </row>
    <row r="2361" ht="12.75">
      <c r="C2361" s="18"/>
    </row>
    <row r="2362" ht="12.75">
      <c r="C2362" s="18"/>
    </row>
    <row r="2363" ht="12.75">
      <c r="C2363" s="18"/>
    </row>
    <row r="2364" ht="12.75">
      <c r="C2364" s="18"/>
    </row>
    <row r="2365" ht="12.75">
      <c r="C2365" s="18"/>
    </row>
    <row r="2366" ht="12.75">
      <c r="C2366" s="18"/>
    </row>
    <row r="2367" ht="12.75">
      <c r="C2367" s="18"/>
    </row>
    <row r="2368" ht="12.75">
      <c r="C2368" s="18"/>
    </row>
    <row r="2369" ht="12.75">
      <c r="C2369" s="18"/>
    </row>
    <row r="2370" ht="12.75">
      <c r="C2370" s="18"/>
    </row>
    <row r="2371" ht="12.75">
      <c r="C2371" s="18"/>
    </row>
    <row r="2372" ht="12.75">
      <c r="C2372" s="18"/>
    </row>
    <row r="2373" ht="12.75">
      <c r="C2373" s="18"/>
    </row>
    <row r="2374" ht="12.75">
      <c r="C2374" s="18"/>
    </row>
    <row r="2375" ht="12.75">
      <c r="C2375" s="18"/>
    </row>
    <row r="2376" ht="12.75">
      <c r="C2376" s="18"/>
    </row>
    <row r="2377" ht="12.75">
      <c r="C2377" s="18"/>
    </row>
    <row r="2378" ht="12.75">
      <c r="C2378" s="18"/>
    </row>
    <row r="2379" ht="12.75">
      <c r="C2379" s="18"/>
    </row>
    <row r="2380" ht="12.75">
      <c r="C2380" s="18"/>
    </row>
    <row r="2381" ht="12.75">
      <c r="C2381" s="18"/>
    </row>
    <row r="2382" ht="12.75">
      <c r="C2382" s="18"/>
    </row>
    <row r="2383" ht="12.75">
      <c r="C2383" s="18"/>
    </row>
    <row r="2384" ht="12.75">
      <c r="C2384" s="18"/>
    </row>
    <row r="2385" ht="12.75">
      <c r="C2385" s="18"/>
    </row>
    <row r="2386" ht="12.75">
      <c r="C2386" s="18"/>
    </row>
    <row r="2387" ht="12.75">
      <c r="C2387" s="18"/>
    </row>
    <row r="2388" ht="12.75">
      <c r="C2388" s="18"/>
    </row>
    <row r="2389" ht="12.75">
      <c r="C2389" s="18"/>
    </row>
    <row r="2390" ht="12.75">
      <c r="C2390" s="18"/>
    </row>
    <row r="2391" ht="12.75">
      <c r="C2391" s="18"/>
    </row>
    <row r="2392" ht="12.75">
      <c r="C2392" s="18"/>
    </row>
    <row r="2393" ht="12.75">
      <c r="C2393" s="18"/>
    </row>
    <row r="2394" ht="12.75">
      <c r="C2394" s="18"/>
    </row>
    <row r="2395" ht="12.75">
      <c r="C2395" s="18"/>
    </row>
    <row r="2396" ht="12.75">
      <c r="C2396" s="18"/>
    </row>
    <row r="2397" ht="12.75">
      <c r="C2397" s="18"/>
    </row>
    <row r="2398" ht="12.75">
      <c r="C2398" s="18"/>
    </row>
    <row r="2399" ht="12.75">
      <c r="C2399" s="18"/>
    </row>
    <row r="2400" ht="12.75">
      <c r="C2400" s="18"/>
    </row>
    <row r="2401" ht="12.75">
      <c r="C2401" s="18"/>
    </row>
    <row r="2402" ht="12.75">
      <c r="C2402" s="18"/>
    </row>
    <row r="2403" ht="12.75">
      <c r="C2403" s="18"/>
    </row>
    <row r="2404" ht="12.75">
      <c r="C2404" s="18"/>
    </row>
    <row r="2405" ht="12.75">
      <c r="C2405" s="18"/>
    </row>
    <row r="2406" ht="12.75">
      <c r="C2406" s="18"/>
    </row>
    <row r="2407" ht="12.75">
      <c r="C2407" s="18"/>
    </row>
    <row r="2408" ht="12.75">
      <c r="C2408" s="18"/>
    </row>
    <row r="2409" ht="12.75">
      <c r="C2409" s="18"/>
    </row>
    <row r="2410" ht="12.75">
      <c r="C2410" s="18"/>
    </row>
    <row r="2411" ht="12.75">
      <c r="C2411" s="18"/>
    </row>
    <row r="2412" ht="12.75">
      <c r="C2412" s="18"/>
    </row>
    <row r="2413" ht="12.75">
      <c r="C2413" s="18"/>
    </row>
    <row r="2414" ht="12.75">
      <c r="C2414" s="18"/>
    </row>
    <row r="2415" ht="12.75">
      <c r="C2415" s="18"/>
    </row>
    <row r="2416" ht="12.75">
      <c r="C2416" s="18"/>
    </row>
    <row r="2417" ht="12.75">
      <c r="C2417" s="18"/>
    </row>
    <row r="2418" ht="12.75">
      <c r="C2418" s="18"/>
    </row>
    <row r="2419" ht="12.75">
      <c r="C2419" s="18"/>
    </row>
    <row r="2420" ht="12.75">
      <c r="C2420" s="18"/>
    </row>
    <row r="2421" ht="12.75">
      <c r="C2421" s="18"/>
    </row>
    <row r="2422" ht="12.75">
      <c r="C2422" s="18"/>
    </row>
    <row r="2423" ht="12.75">
      <c r="C2423" s="18"/>
    </row>
    <row r="2424" ht="12.75">
      <c r="C2424" s="18"/>
    </row>
    <row r="2425" ht="12.75">
      <c r="C2425" s="18"/>
    </row>
    <row r="2426" ht="12.75">
      <c r="C2426" s="18"/>
    </row>
    <row r="2427" ht="12.75">
      <c r="C2427" s="18"/>
    </row>
    <row r="2428" ht="12.75">
      <c r="C2428" s="18"/>
    </row>
    <row r="2429" ht="12.75">
      <c r="C2429" s="18"/>
    </row>
    <row r="2430" ht="12.75">
      <c r="C2430" s="18"/>
    </row>
    <row r="2431" ht="12.75">
      <c r="C2431" s="18"/>
    </row>
    <row r="2432" ht="12.75">
      <c r="C2432" s="18"/>
    </row>
    <row r="2433" ht="12.75">
      <c r="C2433" s="18"/>
    </row>
    <row r="2434" ht="12.75">
      <c r="C2434" s="18"/>
    </row>
    <row r="2435" ht="12.75">
      <c r="C2435" s="18"/>
    </row>
    <row r="2436" ht="12.75">
      <c r="C2436" s="18"/>
    </row>
    <row r="2437" ht="12.75">
      <c r="C2437" s="18"/>
    </row>
    <row r="2438" ht="12.75">
      <c r="C2438" s="18"/>
    </row>
    <row r="2439" ht="12.75">
      <c r="C2439" s="18"/>
    </row>
    <row r="2440" ht="12.75">
      <c r="C2440" s="18"/>
    </row>
    <row r="2441" ht="12.75">
      <c r="C2441" s="18"/>
    </row>
    <row r="2442" ht="12.75">
      <c r="C2442" s="18"/>
    </row>
    <row r="2443" ht="12.75">
      <c r="C2443" s="18"/>
    </row>
    <row r="2444" ht="12.75">
      <c r="C2444" s="18"/>
    </row>
    <row r="2445" ht="12.75">
      <c r="C2445" s="18"/>
    </row>
    <row r="2446" ht="12.75">
      <c r="C2446" s="18"/>
    </row>
    <row r="2447" ht="12.75">
      <c r="C2447" s="18"/>
    </row>
    <row r="2448" ht="12.75">
      <c r="C2448" s="18"/>
    </row>
    <row r="2449" ht="12.75">
      <c r="C2449" s="18"/>
    </row>
    <row r="2450" ht="12.75">
      <c r="C2450" s="18"/>
    </row>
    <row r="2451" ht="12.75">
      <c r="C2451" s="18"/>
    </row>
    <row r="2452" ht="12.75">
      <c r="C2452" s="18"/>
    </row>
    <row r="2453" ht="12.75">
      <c r="C2453" s="18"/>
    </row>
    <row r="2454" ht="12.75">
      <c r="C2454" s="18"/>
    </row>
    <row r="2455" ht="12.75">
      <c r="C2455" s="18"/>
    </row>
    <row r="2456" ht="12.75">
      <c r="C2456" s="18"/>
    </row>
    <row r="2457" ht="12.75">
      <c r="C2457" s="18"/>
    </row>
    <row r="2458" ht="12.75">
      <c r="C2458" s="18"/>
    </row>
    <row r="2459" ht="12.75">
      <c r="C2459" s="18"/>
    </row>
    <row r="2460" ht="12.75">
      <c r="C2460" s="18"/>
    </row>
    <row r="2461" ht="12.75">
      <c r="C2461" s="18"/>
    </row>
    <row r="2462" ht="12.75">
      <c r="C2462" s="18"/>
    </row>
    <row r="2463" ht="12.75">
      <c r="C2463" s="18"/>
    </row>
    <row r="2464" ht="12.75">
      <c r="C2464" s="18"/>
    </row>
    <row r="2465" ht="12.75">
      <c r="C2465" s="18"/>
    </row>
    <row r="2466" ht="12.75">
      <c r="C2466" s="18"/>
    </row>
    <row r="2467" ht="12.75">
      <c r="C2467" s="18"/>
    </row>
    <row r="2468" ht="12.75">
      <c r="C2468" s="18"/>
    </row>
    <row r="2469" ht="12.75">
      <c r="C2469" s="18"/>
    </row>
    <row r="2470" ht="12.75">
      <c r="C2470" s="18"/>
    </row>
    <row r="2471" ht="12.75">
      <c r="C2471" s="18"/>
    </row>
    <row r="2472" ht="12.75">
      <c r="C2472" s="18"/>
    </row>
    <row r="2473" ht="12.75">
      <c r="C2473" s="18"/>
    </row>
    <row r="2474" ht="12.75">
      <c r="C2474" s="18"/>
    </row>
    <row r="2475" ht="12.75">
      <c r="C2475" s="18"/>
    </row>
    <row r="2476" ht="12.75">
      <c r="C2476" s="18"/>
    </row>
    <row r="2477" ht="12.75">
      <c r="C2477" s="18"/>
    </row>
    <row r="2478" ht="12.75">
      <c r="C2478" s="18"/>
    </row>
    <row r="2479" ht="12.75">
      <c r="C2479" s="18"/>
    </row>
    <row r="2480" ht="12.75">
      <c r="C2480" s="18"/>
    </row>
    <row r="2481" ht="12.75">
      <c r="C2481" s="18"/>
    </row>
    <row r="2482" ht="12.75">
      <c r="C2482" s="18"/>
    </row>
    <row r="2483" ht="12.75">
      <c r="C2483" s="18"/>
    </row>
    <row r="2484" ht="12.75">
      <c r="C2484" s="18"/>
    </row>
    <row r="2485" ht="12.75">
      <c r="C2485" s="18"/>
    </row>
    <row r="2486" ht="12.75">
      <c r="C2486" s="18"/>
    </row>
    <row r="2487" ht="12.75">
      <c r="C2487" s="18"/>
    </row>
    <row r="2488" ht="12.75">
      <c r="C2488" s="18"/>
    </row>
    <row r="2489" ht="12.75">
      <c r="C2489" s="18"/>
    </row>
    <row r="2490" ht="12.75">
      <c r="C2490" s="18"/>
    </row>
    <row r="2491" ht="12.75">
      <c r="C2491" s="18"/>
    </row>
    <row r="2492" ht="12.75">
      <c r="C2492" s="18"/>
    </row>
    <row r="2493" ht="12.75">
      <c r="C2493" s="18"/>
    </row>
    <row r="2494" ht="12.75">
      <c r="C2494" s="18"/>
    </row>
    <row r="2495" ht="12.75">
      <c r="C2495" s="18"/>
    </row>
    <row r="2496" ht="12.75">
      <c r="C2496" s="18"/>
    </row>
    <row r="2497" ht="12.75">
      <c r="C2497" s="18"/>
    </row>
    <row r="2498" ht="12.75">
      <c r="C2498" s="18"/>
    </row>
    <row r="2499" ht="12.75">
      <c r="C2499" s="18"/>
    </row>
    <row r="2500" ht="12.75">
      <c r="C2500" s="18"/>
    </row>
    <row r="2501" ht="12.75">
      <c r="C2501" s="18"/>
    </row>
    <row r="2502" ht="12.75">
      <c r="C2502" s="18"/>
    </row>
    <row r="2503" ht="12.75">
      <c r="C2503" s="18"/>
    </row>
    <row r="2504" ht="12.75">
      <c r="C2504" s="18"/>
    </row>
    <row r="2505" ht="12.75">
      <c r="C2505" s="18"/>
    </row>
    <row r="2506" ht="12.75">
      <c r="C2506" s="18"/>
    </row>
    <row r="2507" ht="12.75">
      <c r="C2507" s="18"/>
    </row>
    <row r="2508" ht="12.75">
      <c r="C2508" s="18"/>
    </row>
    <row r="2509" ht="12.75">
      <c r="C2509" s="18"/>
    </row>
    <row r="2510" ht="12.75">
      <c r="C2510" s="18"/>
    </row>
    <row r="2511" ht="12.75">
      <c r="C2511" s="18"/>
    </row>
    <row r="2512" ht="12.75">
      <c r="C2512" s="18"/>
    </row>
    <row r="2513" ht="12.75">
      <c r="C2513" s="18"/>
    </row>
    <row r="2514" ht="12.75">
      <c r="C2514" s="18"/>
    </row>
    <row r="2515" ht="12.75">
      <c r="C2515" s="18"/>
    </row>
    <row r="2516" ht="12.75">
      <c r="C2516" s="18"/>
    </row>
    <row r="2517" ht="12.75">
      <c r="C2517" s="18"/>
    </row>
    <row r="2518" ht="12.75">
      <c r="C2518" s="18"/>
    </row>
    <row r="2519" ht="12.75">
      <c r="C2519" s="18"/>
    </row>
    <row r="2520" ht="12.75">
      <c r="C2520" s="18"/>
    </row>
    <row r="2521" ht="12.75">
      <c r="C2521" s="18"/>
    </row>
    <row r="2522" ht="12.75">
      <c r="C2522" s="18"/>
    </row>
    <row r="2523" ht="12.75">
      <c r="C2523" s="18"/>
    </row>
    <row r="2524" ht="12.75">
      <c r="C2524" s="18"/>
    </row>
    <row r="2525" ht="12.75">
      <c r="C2525" s="18"/>
    </row>
    <row r="2526" ht="12.75">
      <c r="C2526" s="18"/>
    </row>
    <row r="2527" ht="12.75">
      <c r="C2527" s="18"/>
    </row>
    <row r="2528" ht="12.75">
      <c r="C2528" s="18"/>
    </row>
    <row r="2529" ht="12.75">
      <c r="C2529" s="18"/>
    </row>
    <row r="2530" ht="12.75">
      <c r="C2530" s="18"/>
    </row>
    <row r="2531" ht="12.75">
      <c r="C2531" s="18"/>
    </row>
    <row r="2532" ht="12.75">
      <c r="C2532" s="18"/>
    </row>
    <row r="2533" ht="12.75">
      <c r="C2533" s="18"/>
    </row>
    <row r="2534" ht="12.75">
      <c r="C2534" s="18"/>
    </row>
    <row r="2535" ht="12.75">
      <c r="C2535" s="18"/>
    </row>
    <row r="2536" ht="12.75">
      <c r="C2536" s="18"/>
    </row>
    <row r="2537" ht="12.75">
      <c r="C2537" s="18"/>
    </row>
    <row r="2538" ht="12.75">
      <c r="C2538" s="18"/>
    </row>
    <row r="2539" ht="12.75">
      <c r="C2539" s="18"/>
    </row>
    <row r="2540" ht="12.75">
      <c r="C2540" s="18"/>
    </row>
    <row r="2541" ht="12.75">
      <c r="C2541" s="18"/>
    </row>
    <row r="2542" ht="12.75">
      <c r="C2542" s="18"/>
    </row>
    <row r="2543" ht="12.75">
      <c r="C2543" s="18"/>
    </row>
    <row r="2544" ht="12.75">
      <c r="C2544" s="18"/>
    </row>
    <row r="2545" ht="12.75">
      <c r="C2545" s="18"/>
    </row>
    <row r="2546" ht="12.75">
      <c r="C2546" s="18"/>
    </row>
    <row r="2547" ht="12.75">
      <c r="C2547" s="18"/>
    </row>
    <row r="2548" ht="12.75">
      <c r="C2548" s="18"/>
    </row>
    <row r="2549" ht="12.75">
      <c r="C2549" s="18"/>
    </row>
    <row r="2550" ht="12.75">
      <c r="C2550" s="18"/>
    </row>
    <row r="2551" ht="12.75">
      <c r="C2551" s="18"/>
    </row>
    <row r="2552" ht="12.75">
      <c r="C2552" s="18"/>
    </row>
    <row r="2553" ht="12.75">
      <c r="C2553" s="18"/>
    </row>
    <row r="2554" ht="12.75">
      <c r="C2554" s="18"/>
    </row>
    <row r="2555" ht="12.75">
      <c r="C2555" s="18"/>
    </row>
    <row r="2556" ht="12.75">
      <c r="C2556" s="18"/>
    </row>
    <row r="2557" ht="12.75">
      <c r="C2557" s="18"/>
    </row>
    <row r="2558" ht="12.75">
      <c r="C2558" s="18"/>
    </row>
    <row r="2559" ht="12.75">
      <c r="C2559" s="18"/>
    </row>
    <row r="2560" ht="12.75">
      <c r="C2560" s="18"/>
    </row>
    <row r="2561" ht="12.75">
      <c r="C2561" s="18"/>
    </row>
    <row r="2562" ht="12.75">
      <c r="C2562" s="18"/>
    </row>
    <row r="2563" ht="12.75">
      <c r="C2563" s="18"/>
    </row>
    <row r="2564" ht="12.75">
      <c r="C2564" s="18"/>
    </row>
    <row r="2565" ht="12.75">
      <c r="C2565" s="18"/>
    </row>
    <row r="2566" ht="12.75">
      <c r="C2566" s="18"/>
    </row>
    <row r="2567" ht="12.75">
      <c r="C2567" s="18"/>
    </row>
    <row r="2568" ht="12.75">
      <c r="C2568" s="18"/>
    </row>
    <row r="2569" ht="12.75">
      <c r="C2569" s="18"/>
    </row>
    <row r="2570" ht="12.75">
      <c r="C2570" s="18"/>
    </row>
    <row r="2571" ht="12.75">
      <c r="C2571" s="18"/>
    </row>
    <row r="2572" ht="12.75">
      <c r="C2572" s="18"/>
    </row>
    <row r="2573" ht="12.75">
      <c r="C2573" s="18"/>
    </row>
    <row r="2574" ht="12.75">
      <c r="C2574" s="18"/>
    </row>
    <row r="2575" ht="12.75">
      <c r="C2575" s="18"/>
    </row>
    <row r="2576" ht="12.75">
      <c r="C2576" s="18"/>
    </row>
    <row r="2577" ht="12.75">
      <c r="C2577" s="18"/>
    </row>
    <row r="2578" ht="12.75">
      <c r="C2578" s="18"/>
    </row>
    <row r="2579" ht="12.75">
      <c r="C2579" s="18"/>
    </row>
    <row r="2580" ht="12.75">
      <c r="C2580" s="18"/>
    </row>
    <row r="2581" ht="12.75">
      <c r="C2581" s="18"/>
    </row>
    <row r="2582" ht="12.75">
      <c r="C2582" s="18"/>
    </row>
    <row r="2583" ht="12.75">
      <c r="C2583" s="18"/>
    </row>
    <row r="2584" ht="12.75">
      <c r="C2584" s="18"/>
    </row>
    <row r="2585" ht="12.75">
      <c r="C2585" s="18"/>
    </row>
    <row r="2586" ht="12.75">
      <c r="C2586" s="18"/>
    </row>
    <row r="2587" ht="12.75">
      <c r="C2587" s="18"/>
    </row>
    <row r="2588" ht="12.75">
      <c r="C2588" s="18"/>
    </row>
    <row r="2589" ht="12.75">
      <c r="C2589" s="18"/>
    </row>
    <row r="2590" ht="12.75">
      <c r="C2590" s="18"/>
    </row>
    <row r="2591" ht="12.75">
      <c r="C2591" s="18"/>
    </row>
    <row r="2592" ht="12.75">
      <c r="C2592" s="18"/>
    </row>
    <row r="2593" ht="12.75">
      <c r="C2593" s="18"/>
    </row>
    <row r="2594" ht="12.75">
      <c r="C2594" s="18"/>
    </row>
    <row r="2595" ht="12.75">
      <c r="C2595" s="18"/>
    </row>
    <row r="2596" ht="12.75">
      <c r="C2596" s="18"/>
    </row>
    <row r="2597" ht="12.75">
      <c r="C2597" s="18"/>
    </row>
    <row r="2598" ht="12.75">
      <c r="C2598" s="18"/>
    </row>
    <row r="2599" ht="12.75">
      <c r="C2599" s="18"/>
    </row>
    <row r="2600" ht="12.75">
      <c r="C2600" s="18"/>
    </row>
    <row r="2601" ht="12.75">
      <c r="C2601" s="18"/>
    </row>
    <row r="2602" ht="12.75">
      <c r="C2602" s="18"/>
    </row>
    <row r="2603" ht="12.75">
      <c r="C2603" s="18"/>
    </row>
    <row r="2604" ht="12.75">
      <c r="C2604" s="18"/>
    </row>
    <row r="2605" ht="12.75">
      <c r="C2605" s="18"/>
    </row>
    <row r="2606" ht="12.75">
      <c r="C2606" s="18"/>
    </row>
    <row r="2607" ht="12.75">
      <c r="C2607" s="18"/>
    </row>
    <row r="2608" ht="12.75">
      <c r="C2608" s="18"/>
    </row>
    <row r="2609" ht="12.75">
      <c r="C2609" s="18"/>
    </row>
    <row r="2610" ht="12.75">
      <c r="C2610" s="18"/>
    </row>
    <row r="2611" ht="12.75">
      <c r="C2611" s="18"/>
    </row>
    <row r="2612" ht="12.75">
      <c r="C2612" s="18"/>
    </row>
    <row r="2613" ht="12.75">
      <c r="C2613" s="18"/>
    </row>
    <row r="2614" ht="12.75">
      <c r="C2614" s="18"/>
    </row>
    <row r="2615" ht="12.75">
      <c r="C2615" s="18"/>
    </row>
    <row r="2616" ht="12.75">
      <c r="C2616" s="18"/>
    </row>
    <row r="2617" ht="12.75">
      <c r="C2617" s="18"/>
    </row>
    <row r="2618" ht="12.75">
      <c r="C2618" s="18"/>
    </row>
    <row r="2619" ht="12.75">
      <c r="C2619" s="18"/>
    </row>
    <row r="2620" ht="12.75">
      <c r="C2620" s="18"/>
    </row>
    <row r="2621" ht="12.75">
      <c r="C2621" s="18"/>
    </row>
    <row r="2622" ht="12.75">
      <c r="C2622" s="18"/>
    </row>
    <row r="2623" ht="12.75">
      <c r="C2623" s="18"/>
    </row>
    <row r="2624" ht="12.75">
      <c r="C2624" s="18"/>
    </row>
    <row r="2625" ht="12.75">
      <c r="C2625" s="18"/>
    </row>
    <row r="2626" ht="12.75">
      <c r="C2626" s="18"/>
    </row>
    <row r="2627" ht="12.75">
      <c r="C2627" s="18"/>
    </row>
    <row r="2628" ht="12.75">
      <c r="C2628" s="18"/>
    </row>
    <row r="2629" ht="12.75">
      <c r="C2629" s="18"/>
    </row>
    <row r="2630" ht="12.75">
      <c r="C2630" s="18"/>
    </row>
    <row r="2631" ht="12.75">
      <c r="C2631" s="18"/>
    </row>
    <row r="2632" ht="12.75">
      <c r="C2632" s="18"/>
    </row>
    <row r="2633" ht="12.75">
      <c r="C2633" s="18"/>
    </row>
    <row r="2634" ht="12.75">
      <c r="C2634" s="18"/>
    </row>
    <row r="2635" ht="12.75">
      <c r="C2635" s="18"/>
    </row>
    <row r="2636" ht="12.75">
      <c r="C2636" s="18"/>
    </row>
    <row r="2637" ht="12.75">
      <c r="C2637" s="18"/>
    </row>
    <row r="2638" ht="12.75">
      <c r="C2638" s="18"/>
    </row>
    <row r="2639" ht="12.75">
      <c r="C2639" s="18"/>
    </row>
    <row r="2640" ht="12.75">
      <c r="C2640" s="18"/>
    </row>
    <row r="2641" ht="12.75">
      <c r="C2641" s="18"/>
    </row>
    <row r="2642" ht="12.75">
      <c r="C2642" s="18"/>
    </row>
    <row r="2643" ht="12.75">
      <c r="C2643" s="18"/>
    </row>
    <row r="2644" ht="12.75">
      <c r="C2644" s="18"/>
    </row>
    <row r="2645" ht="12.75">
      <c r="C2645" s="18"/>
    </row>
    <row r="2646" ht="12.75">
      <c r="C2646" s="18"/>
    </row>
    <row r="2647" ht="12.75">
      <c r="C2647" s="18"/>
    </row>
    <row r="2648" ht="12.75">
      <c r="C2648" s="18"/>
    </row>
    <row r="2649" ht="12.75">
      <c r="C2649" s="18"/>
    </row>
    <row r="2650" ht="12.75">
      <c r="C2650" s="18"/>
    </row>
    <row r="2651" ht="12.75">
      <c r="C2651" s="18"/>
    </row>
    <row r="2652" ht="12.75">
      <c r="C2652" s="18"/>
    </row>
    <row r="2653" ht="12.75">
      <c r="C2653" s="18"/>
    </row>
    <row r="2654" ht="12.75">
      <c r="C2654" s="18"/>
    </row>
    <row r="2655" ht="12.75">
      <c r="C2655" s="18"/>
    </row>
    <row r="2656" ht="12.75">
      <c r="C2656" s="18"/>
    </row>
    <row r="2657" ht="12.75">
      <c r="C2657" s="18"/>
    </row>
    <row r="2658" ht="12.75">
      <c r="C2658" s="18"/>
    </row>
    <row r="2659" ht="12.75">
      <c r="C2659" s="18"/>
    </row>
    <row r="2660" ht="12.75">
      <c r="C2660" s="18"/>
    </row>
    <row r="2661" ht="12.75">
      <c r="C2661" s="18"/>
    </row>
    <row r="2662" ht="12.75">
      <c r="C2662" s="18"/>
    </row>
    <row r="2663" ht="12.75">
      <c r="C2663" s="18"/>
    </row>
    <row r="2664" ht="12.75">
      <c r="C2664" s="18"/>
    </row>
    <row r="2665" ht="12.75">
      <c r="C2665" s="18"/>
    </row>
    <row r="2666" ht="12.75">
      <c r="C2666" s="18"/>
    </row>
    <row r="2667" ht="12.75">
      <c r="C2667" s="18"/>
    </row>
    <row r="2668" ht="12.75">
      <c r="C2668" s="18"/>
    </row>
    <row r="2669" ht="12.75">
      <c r="C2669" s="18"/>
    </row>
    <row r="2670" ht="12.75">
      <c r="C2670" s="18"/>
    </row>
    <row r="2671" ht="12.75">
      <c r="C2671" s="18"/>
    </row>
    <row r="2672" ht="12.75">
      <c r="C2672" s="18"/>
    </row>
    <row r="2673" ht="12.75">
      <c r="C2673" s="18"/>
    </row>
    <row r="2674" ht="12.75">
      <c r="C2674" s="18"/>
    </row>
    <row r="2675" ht="12.75">
      <c r="C2675" s="18"/>
    </row>
    <row r="2676" ht="12.75">
      <c r="C2676" s="18"/>
    </row>
    <row r="2677" ht="12.75">
      <c r="C2677" s="18"/>
    </row>
    <row r="2678" ht="12.75">
      <c r="C2678" s="18"/>
    </row>
    <row r="2679" ht="12.75">
      <c r="C2679" s="18"/>
    </row>
    <row r="2680" ht="12.75">
      <c r="C2680" s="18"/>
    </row>
    <row r="2681" ht="12.75">
      <c r="C2681" s="18"/>
    </row>
    <row r="2682" ht="12.75">
      <c r="C2682" s="18"/>
    </row>
    <row r="2683" ht="12.75">
      <c r="C2683" s="18"/>
    </row>
    <row r="2684" ht="12.75">
      <c r="C2684" s="18"/>
    </row>
    <row r="2685" ht="12.75">
      <c r="C2685" s="18"/>
    </row>
    <row r="2686" ht="12.75">
      <c r="C2686" s="18"/>
    </row>
    <row r="2687" ht="12.75">
      <c r="C2687" s="18"/>
    </row>
    <row r="2688" ht="12.75">
      <c r="C2688" s="18"/>
    </row>
    <row r="2689" ht="12.75">
      <c r="C2689" s="18"/>
    </row>
    <row r="2690" ht="12.75">
      <c r="C2690" s="18"/>
    </row>
    <row r="2691" ht="12.75">
      <c r="C2691" s="18"/>
    </row>
    <row r="2692" ht="12.75">
      <c r="C2692" s="18"/>
    </row>
    <row r="2693" ht="12.75">
      <c r="C2693" s="18"/>
    </row>
    <row r="2694" ht="12.75">
      <c r="C2694" s="18"/>
    </row>
    <row r="2695" ht="12.75">
      <c r="C2695" s="18"/>
    </row>
    <row r="2696" ht="12.75">
      <c r="C2696" s="18"/>
    </row>
    <row r="2697" ht="12.75">
      <c r="C2697" s="18"/>
    </row>
    <row r="2698" ht="12.75">
      <c r="C2698" s="18"/>
    </row>
    <row r="2699" ht="12.75">
      <c r="C2699" s="18"/>
    </row>
    <row r="2700" ht="12.75">
      <c r="C2700" s="18"/>
    </row>
    <row r="2701" ht="12.75">
      <c r="C2701" s="18"/>
    </row>
    <row r="2702" ht="12.75">
      <c r="C2702" s="18"/>
    </row>
    <row r="2703" ht="12.75">
      <c r="C2703" s="18"/>
    </row>
    <row r="2704" ht="12.75">
      <c r="C2704" s="18"/>
    </row>
    <row r="2705" ht="12.75">
      <c r="C2705" s="18"/>
    </row>
    <row r="2706" ht="12.75">
      <c r="C2706" s="18"/>
    </row>
    <row r="2707" ht="12.75">
      <c r="C2707" s="18"/>
    </row>
    <row r="2708" ht="12.75">
      <c r="C2708" s="18"/>
    </row>
    <row r="2709" ht="12.75">
      <c r="C2709" s="18"/>
    </row>
    <row r="2710" ht="12.75">
      <c r="C2710" s="18"/>
    </row>
    <row r="2711" ht="12.75">
      <c r="C2711" s="18"/>
    </row>
    <row r="2712" ht="12.75">
      <c r="C2712" s="18"/>
    </row>
    <row r="2713" ht="12.75">
      <c r="C2713" s="18"/>
    </row>
    <row r="2714" ht="12.75">
      <c r="C2714" s="18"/>
    </row>
    <row r="2715" ht="12.75">
      <c r="C2715" s="18"/>
    </row>
    <row r="2716" ht="12.75">
      <c r="C2716" s="18"/>
    </row>
    <row r="2717" ht="12.75">
      <c r="C2717" s="18"/>
    </row>
    <row r="2718" ht="12.75">
      <c r="C2718" s="18"/>
    </row>
    <row r="2719" ht="12.75">
      <c r="C2719" s="18"/>
    </row>
    <row r="2720" ht="12.75">
      <c r="C2720" s="18"/>
    </row>
    <row r="2721" ht="12.75">
      <c r="C2721" s="18"/>
    </row>
    <row r="2722" ht="12.75">
      <c r="C2722" s="18"/>
    </row>
    <row r="2723" ht="12.75">
      <c r="C2723" s="18"/>
    </row>
    <row r="2724" ht="12.75">
      <c r="C2724" s="18"/>
    </row>
    <row r="2725" ht="12.75">
      <c r="C2725" s="18"/>
    </row>
    <row r="2726" ht="12.75">
      <c r="C2726" s="18"/>
    </row>
    <row r="2727" ht="12.75">
      <c r="C2727" s="18"/>
    </row>
    <row r="2728" ht="12.75">
      <c r="C2728" s="18"/>
    </row>
    <row r="2729" ht="12.75">
      <c r="C2729" s="18"/>
    </row>
    <row r="2730" ht="12.75">
      <c r="C2730" s="18"/>
    </row>
    <row r="2731" ht="12.75">
      <c r="C2731" s="18"/>
    </row>
    <row r="2732" ht="12.75">
      <c r="C2732" s="18"/>
    </row>
    <row r="2733" ht="12.75">
      <c r="C2733" s="18"/>
    </row>
    <row r="2734" ht="12.75">
      <c r="C2734" s="18"/>
    </row>
    <row r="2735" ht="12.75">
      <c r="C2735" s="18"/>
    </row>
    <row r="2736" ht="12.75">
      <c r="C2736" s="18"/>
    </row>
    <row r="2737" ht="12.75">
      <c r="C2737" s="18"/>
    </row>
    <row r="2738" ht="12.75">
      <c r="C2738" s="18"/>
    </row>
    <row r="2739" ht="12.75">
      <c r="C2739" s="18"/>
    </row>
    <row r="2740" ht="12.75">
      <c r="C2740" s="18"/>
    </row>
    <row r="2741" ht="12.75">
      <c r="C2741" s="18"/>
    </row>
    <row r="2742" ht="12.75">
      <c r="C2742" s="18"/>
    </row>
    <row r="2743" ht="12.75">
      <c r="C2743" s="18"/>
    </row>
    <row r="2744" ht="12.75">
      <c r="C2744" s="18"/>
    </row>
    <row r="2745" ht="12.75">
      <c r="C2745" s="18"/>
    </row>
    <row r="2746" ht="12.75">
      <c r="C2746" s="18"/>
    </row>
    <row r="2747" ht="12.75">
      <c r="C2747" s="18"/>
    </row>
    <row r="2748" ht="12.75">
      <c r="C2748" s="18"/>
    </row>
    <row r="2749" ht="12.75">
      <c r="C2749" s="18"/>
    </row>
    <row r="2750" ht="12.75">
      <c r="C2750" s="18"/>
    </row>
    <row r="2751" ht="12.75">
      <c r="C2751" s="18"/>
    </row>
    <row r="2752" ht="12.75">
      <c r="C2752" s="18"/>
    </row>
    <row r="2753" ht="12.75">
      <c r="C2753" s="18"/>
    </row>
    <row r="2754" ht="12.75">
      <c r="C2754" s="18"/>
    </row>
    <row r="2755" ht="12.75">
      <c r="C2755" s="18"/>
    </row>
    <row r="2756" ht="12.75">
      <c r="C2756" s="18"/>
    </row>
    <row r="2757" ht="12.75">
      <c r="C2757" s="18"/>
    </row>
    <row r="2758" ht="12.75">
      <c r="C2758" s="18"/>
    </row>
    <row r="2759" ht="12.75">
      <c r="C2759" s="18"/>
    </row>
    <row r="2760" ht="12.75">
      <c r="C2760" s="18"/>
    </row>
    <row r="2761" ht="12.75">
      <c r="C2761" s="18"/>
    </row>
    <row r="2762" ht="12.75">
      <c r="C2762" s="18"/>
    </row>
    <row r="2763" ht="12.75">
      <c r="C2763" s="18"/>
    </row>
    <row r="2764" ht="12.75">
      <c r="C2764" s="18"/>
    </row>
    <row r="2765" ht="12.75">
      <c r="C2765" s="18"/>
    </row>
    <row r="2766" ht="12.75">
      <c r="C2766" s="18"/>
    </row>
    <row r="2767" ht="12.75">
      <c r="C2767" s="18"/>
    </row>
    <row r="2768" ht="12.75">
      <c r="C2768" s="18"/>
    </row>
    <row r="2769" ht="12.75">
      <c r="C2769" s="18"/>
    </row>
    <row r="2770" ht="12.75">
      <c r="C2770" s="18"/>
    </row>
    <row r="2771" ht="12.75">
      <c r="C2771" s="18"/>
    </row>
    <row r="2772" ht="12.75">
      <c r="C2772" s="18"/>
    </row>
    <row r="2773" ht="12.75">
      <c r="C2773" s="18"/>
    </row>
    <row r="2774" ht="12.75">
      <c r="C2774" s="18"/>
    </row>
    <row r="2775" ht="12.75">
      <c r="C2775" s="18"/>
    </row>
    <row r="2776" ht="12.75">
      <c r="C2776" s="18"/>
    </row>
    <row r="2777" ht="12.75">
      <c r="C2777" s="18"/>
    </row>
    <row r="2778" ht="12.75">
      <c r="C2778" s="18"/>
    </row>
    <row r="2779" ht="12.75">
      <c r="C2779" s="18"/>
    </row>
    <row r="2780" ht="12.75">
      <c r="C2780" s="18"/>
    </row>
    <row r="2781" ht="12.75">
      <c r="C2781" s="18"/>
    </row>
    <row r="2782" ht="12.75">
      <c r="C2782" s="18"/>
    </row>
    <row r="2783" ht="12.75">
      <c r="C2783" s="18"/>
    </row>
    <row r="2784" ht="12.75">
      <c r="C2784" s="18"/>
    </row>
    <row r="2785" ht="12.75">
      <c r="C2785" s="18"/>
    </row>
    <row r="2786" ht="12.75">
      <c r="C2786" s="18"/>
    </row>
    <row r="2787" ht="12.75">
      <c r="C2787" s="18"/>
    </row>
    <row r="2788" ht="12.75">
      <c r="C2788" s="18"/>
    </row>
    <row r="2789" ht="12.75">
      <c r="C2789" s="18"/>
    </row>
    <row r="2790" ht="12.75">
      <c r="C2790" s="18"/>
    </row>
    <row r="2791" ht="12.75">
      <c r="C2791" s="18"/>
    </row>
    <row r="2792" ht="12.75">
      <c r="C2792" s="18"/>
    </row>
    <row r="2793" ht="12.75">
      <c r="C2793" s="18"/>
    </row>
    <row r="2794" ht="12.75">
      <c r="C2794" s="18"/>
    </row>
    <row r="2795" ht="12.75">
      <c r="C2795" s="18"/>
    </row>
    <row r="2796" ht="12.75">
      <c r="C2796" s="18"/>
    </row>
    <row r="2797" ht="12.75">
      <c r="C2797" s="18"/>
    </row>
    <row r="2798" ht="12.75">
      <c r="C2798" s="18"/>
    </row>
    <row r="2799" ht="12.75">
      <c r="C2799" s="18"/>
    </row>
    <row r="2800" ht="12.75">
      <c r="C2800" s="18"/>
    </row>
    <row r="2801" ht="12.75">
      <c r="C2801" s="18"/>
    </row>
    <row r="2802" ht="12.75">
      <c r="C2802" s="18"/>
    </row>
    <row r="2803" ht="12.75">
      <c r="C2803" s="18"/>
    </row>
    <row r="2804" ht="12.75">
      <c r="C2804" s="18"/>
    </row>
    <row r="2805" ht="12.75">
      <c r="C2805" s="18"/>
    </row>
    <row r="2806" ht="12.75">
      <c r="C2806" s="18"/>
    </row>
    <row r="2807" ht="12.75">
      <c r="C2807" s="18"/>
    </row>
    <row r="2808" ht="12.75">
      <c r="C2808" s="18"/>
    </row>
    <row r="2809" ht="12.75">
      <c r="C2809" s="18"/>
    </row>
    <row r="2810" ht="12.75">
      <c r="C2810" s="18"/>
    </row>
    <row r="2811" ht="12.75">
      <c r="C2811" s="18"/>
    </row>
    <row r="2812" ht="12.75">
      <c r="C2812" s="18"/>
    </row>
    <row r="2813" ht="12.75">
      <c r="C2813" s="18"/>
    </row>
    <row r="2814" ht="12.75">
      <c r="C2814" s="18"/>
    </row>
    <row r="2815" ht="12.75">
      <c r="C2815" s="18"/>
    </row>
    <row r="2816" ht="12.75">
      <c r="C2816" s="18"/>
    </row>
    <row r="2817" ht="12.75">
      <c r="C2817" s="18"/>
    </row>
    <row r="2818" ht="12.75">
      <c r="C2818" s="18"/>
    </row>
    <row r="2819" ht="12.75">
      <c r="C2819" s="18"/>
    </row>
    <row r="2820" ht="12.75">
      <c r="C2820" s="18"/>
    </row>
    <row r="2821" ht="12.75">
      <c r="C2821" s="18"/>
    </row>
    <row r="2822" ht="12.75">
      <c r="C2822" s="18"/>
    </row>
    <row r="2823" ht="12.75">
      <c r="C2823" s="18"/>
    </row>
    <row r="2824" ht="12.75">
      <c r="C2824" s="18"/>
    </row>
    <row r="2825" ht="12.75">
      <c r="C2825" s="18"/>
    </row>
    <row r="2826" ht="12.75">
      <c r="C2826" s="18"/>
    </row>
    <row r="2827" ht="12.75">
      <c r="C2827" s="18"/>
    </row>
    <row r="2828" ht="12.75">
      <c r="C2828" s="18"/>
    </row>
    <row r="2829" ht="12.75">
      <c r="C2829" s="18"/>
    </row>
    <row r="2830" ht="12.75">
      <c r="C2830" s="18"/>
    </row>
    <row r="2831" ht="12.75">
      <c r="C2831" s="18"/>
    </row>
    <row r="2832" ht="12.75">
      <c r="C2832" s="18"/>
    </row>
    <row r="2833" ht="12.75">
      <c r="C2833" s="18"/>
    </row>
    <row r="2834" ht="12.75">
      <c r="C2834" s="18"/>
    </row>
    <row r="2835" ht="12.75">
      <c r="C2835" s="18"/>
    </row>
    <row r="2836" ht="12.75">
      <c r="C2836" s="18"/>
    </row>
    <row r="2837" ht="12.75">
      <c r="C2837" s="18"/>
    </row>
    <row r="2838" ht="12.75">
      <c r="C2838" s="18"/>
    </row>
    <row r="2839" ht="12.75">
      <c r="C2839" s="18"/>
    </row>
    <row r="2840" ht="12.75">
      <c r="C2840" s="18"/>
    </row>
    <row r="2841" ht="12.75">
      <c r="C2841" s="18"/>
    </row>
    <row r="2842" ht="12.75">
      <c r="C2842" s="18"/>
    </row>
    <row r="2843" ht="12.75">
      <c r="C2843" s="18"/>
    </row>
    <row r="2844" ht="12.75">
      <c r="C2844" s="18"/>
    </row>
    <row r="2845" ht="12.75">
      <c r="C2845" s="18"/>
    </row>
    <row r="2846" ht="12.75">
      <c r="C2846" s="18"/>
    </row>
    <row r="2847" ht="12.75">
      <c r="C2847" s="18"/>
    </row>
    <row r="2848" ht="12.75">
      <c r="C2848" s="18"/>
    </row>
    <row r="2849" ht="12.75">
      <c r="C2849" s="18"/>
    </row>
    <row r="2850" ht="12.75">
      <c r="C2850" s="18"/>
    </row>
    <row r="2851" ht="12.75">
      <c r="C2851" s="18"/>
    </row>
    <row r="2852" ht="12.75">
      <c r="C2852" s="18"/>
    </row>
    <row r="2853" ht="12.75">
      <c r="C2853" s="18"/>
    </row>
    <row r="2854" ht="12.75">
      <c r="C2854" s="18"/>
    </row>
    <row r="2855" ht="12.75">
      <c r="C2855" s="18"/>
    </row>
    <row r="2856" ht="12.75">
      <c r="C2856" s="18"/>
    </row>
    <row r="2857" ht="12.75">
      <c r="C2857" s="18"/>
    </row>
    <row r="2858" ht="12.75">
      <c r="C2858" s="18"/>
    </row>
    <row r="2859" ht="12.75">
      <c r="C2859" s="18"/>
    </row>
    <row r="2860" ht="12.75">
      <c r="C2860" s="18"/>
    </row>
    <row r="2861" ht="12.75">
      <c r="C2861" s="18"/>
    </row>
    <row r="2862" ht="12.75">
      <c r="C2862" s="18"/>
    </row>
    <row r="2863" ht="12.75">
      <c r="C2863" s="18"/>
    </row>
    <row r="2864" ht="12.75">
      <c r="C2864" s="18"/>
    </row>
    <row r="2865" ht="12.75">
      <c r="C2865" s="18"/>
    </row>
    <row r="2866" ht="12.75">
      <c r="C2866" s="18"/>
    </row>
    <row r="2867" ht="12.75">
      <c r="C2867" s="18"/>
    </row>
    <row r="2868" ht="12.75">
      <c r="C2868" s="18"/>
    </row>
    <row r="2869" ht="12.75">
      <c r="C2869" s="18"/>
    </row>
    <row r="2870" ht="12.75">
      <c r="C2870" s="18"/>
    </row>
    <row r="2871" ht="12.75">
      <c r="C2871" s="18"/>
    </row>
    <row r="2872" ht="12.75">
      <c r="C2872" s="18"/>
    </row>
    <row r="2873" ht="12.75">
      <c r="C2873" s="18"/>
    </row>
    <row r="2874" ht="12.75">
      <c r="C2874" s="18"/>
    </row>
    <row r="2875" ht="12.75">
      <c r="C2875" s="18"/>
    </row>
    <row r="2876" ht="12.75">
      <c r="C2876" s="18"/>
    </row>
    <row r="2877" ht="12.75">
      <c r="C2877" s="18"/>
    </row>
    <row r="2878" ht="12.75">
      <c r="C2878" s="18"/>
    </row>
    <row r="2879" ht="12.75">
      <c r="C2879" s="18"/>
    </row>
    <row r="2880" ht="12.75">
      <c r="C2880" s="18"/>
    </row>
    <row r="2881" ht="12.75">
      <c r="C2881" s="18"/>
    </row>
    <row r="2882" ht="12.75">
      <c r="C2882" s="18"/>
    </row>
    <row r="2883" ht="12.75">
      <c r="C2883" s="18"/>
    </row>
    <row r="2884" ht="12.75">
      <c r="C2884" s="18"/>
    </row>
    <row r="2885" ht="12.75">
      <c r="C2885" s="18"/>
    </row>
    <row r="2886" ht="12.75">
      <c r="C2886" s="18"/>
    </row>
    <row r="2887" ht="12.75">
      <c r="C2887" s="18"/>
    </row>
    <row r="2888" ht="12.75">
      <c r="C2888" s="18"/>
    </row>
    <row r="2889" ht="12.75">
      <c r="C2889" s="18"/>
    </row>
    <row r="2890" ht="12.75">
      <c r="C2890" s="18"/>
    </row>
    <row r="2891" ht="12.75">
      <c r="C2891" s="18"/>
    </row>
    <row r="2892" ht="12.75">
      <c r="C2892" s="18"/>
    </row>
    <row r="2893" ht="12.75">
      <c r="C2893" s="18"/>
    </row>
    <row r="2894" ht="12.75">
      <c r="C2894" s="18"/>
    </row>
    <row r="2895" ht="12.75">
      <c r="C2895" s="18"/>
    </row>
    <row r="2896" ht="12.75">
      <c r="C2896" s="18"/>
    </row>
    <row r="2897" ht="12.75">
      <c r="C2897" s="18"/>
    </row>
    <row r="2898" ht="12.75">
      <c r="C2898" s="18"/>
    </row>
    <row r="2899" ht="12.75">
      <c r="C2899" s="18"/>
    </row>
    <row r="2900" ht="12.75">
      <c r="C2900" s="18"/>
    </row>
    <row r="2901" ht="12.75">
      <c r="C2901" s="18"/>
    </row>
    <row r="2902" ht="12.75">
      <c r="C2902" s="18"/>
    </row>
    <row r="2903" ht="12.75">
      <c r="C2903" s="18"/>
    </row>
    <row r="2904" ht="12.75">
      <c r="C2904" s="18"/>
    </row>
    <row r="2905" ht="12.75">
      <c r="C2905" s="18"/>
    </row>
    <row r="2906" ht="12.75">
      <c r="C2906" s="18"/>
    </row>
    <row r="2907" ht="12.75">
      <c r="C2907" s="18"/>
    </row>
    <row r="2908" ht="12.75">
      <c r="C2908" s="18"/>
    </row>
    <row r="2909" ht="12.75">
      <c r="C2909" s="18"/>
    </row>
    <row r="2910" ht="12.75">
      <c r="C2910" s="18"/>
    </row>
    <row r="2911" ht="12.75">
      <c r="C2911" s="18"/>
    </row>
    <row r="2912" ht="12.75">
      <c r="C2912" s="18"/>
    </row>
    <row r="2913" ht="12.75">
      <c r="C2913" s="18"/>
    </row>
    <row r="2914" ht="12.75">
      <c r="C2914" s="18"/>
    </row>
    <row r="2915" ht="12.75">
      <c r="C2915" s="18"/>
    </row>
    <row r="2916" ht="12.75">
      <c r="C2916" s="18"/>
    </row>
    <row r="2917" ht="12.75">
      <c r="C2917" s="18"/>
    </row>
    <row r="2918" ht="12.75">
      <c r="C2918" s="18"/>
    </row>
    <row r="2919" ht="12.75">
      <c r="C2919" s="18"/>
    </row>
    <row r="2920" ht="12.75">
      <c r="C2920" s="18"/>
    </row>
    <row r="2921" ht="12.75">
      <c r="C2921" s="18"/>
    </row>
    <row r="2922" ht="12.75">
      <c r="C2922" s="18"/>
    </row>
    <row r="2923" ht="12.75">
      <c r="C2923" s="18"/>
    </row>
    <row r="2924" ht="12.75">
      <c r="C2924" s="18"/>
    </row>
    <row r="2925" ht="12.75">
      <c r="C2925" s="18"/>
    </row>
    <row r="2926" ht="12.75">
      <c r="C2926" s="18"/>
    </row>
    <row r="2927" ht="12.75">
      <c r="C2927" s="18"/>
    </row>
    <row r="2928" ht="12.75">
      <c r="C2928" s="18"/>
    </row>
    <row r="2929" ht="12.75">
      <c r="C2929" s="18"/>
    </row>
    <row r="2930" ht="12.75">
      <c r="C2930" s="18"/>
    </row>
    <row r="2931" ht="12.75">
      <c r="C2931" s="18"/>
    </row>
    <row r="2932" ht="12.75">
      <c r="C2932" s="18"/>
    </row>
    <row r="2933" ht="12.75">
      <c r="C2933" s="18"/>
    </row>
    <row r="2934" ht="12.75">
      <c r="C2934" s="18"/>
    </row>
    <row r="2935" ht="12.75">
      <c r="C2935" s="18"/>
    </row>
    <row r="2936" ht="12.75">
      <c r="C2936" s="18"/>
    </row>
    <row r="2937" ht="12.75">
      <c r="C2937" s="18"/>
    </row>
    <row r="2938" ht="12.75">
      <c r="C2938" s="18"/>
    </row>
    <row r="2939" ht="12.75">
      <c r="C2939" s="18"/>
    </row>
    <row r="2940" ht="12.75">
      <c r="C2940" s="18"/>
    </row>
    <row r="2941" ht="12.75">
      <c r="C2941" s="18"/>
    </row>
    <row r="2942" ht="12.75">
      <c r="C2942" s="18"/>
    </row>
    <row r="2943" ht="12.75">
      <c r="C2943" s="18"/>
    </row>
    <row r="2944" ht="12.75">
      <c r="C2944" s="18"/>
    </row>
    <row r="2945" ht="12.75">
      <c r="C2945" s="18"/>
    </row>
    <row r="2946" ht="12.75">
      <c r="C2946" s="18"/>
    </row>
    <row r="2947" ht="12.75">
      <c r="C2947" s="18"/>
    </row>
    <row r="2948" ht="12.75">
      <c r="C2948" s="18"/>
    </row>
    <row r="2949" ht="12.75">
      <c r="C2949" s="18"/>
    </row>
    <row r="2950" ht="12.75">
      <c r="C2950" s="18"/>
    </row>
    <row r="2951" ht="12.75">
      <c r="C2951" s="18"/>
    </row>
    <row r="2952" ht="12.75">
      <c r="C2952" s="18"/>
    </row>
    <row r="2953" ht="12.75">
      <c r="C2953" s="18"/>
    </row>
    <row r="2954" ht="12.75">
      <c r="C2954" s="18"/>
    </row>
    <row r="2955" ht="12.75">
      <c r="C2955" s="18"/>
    </row>
    <row r="2956" ht="12.75">
      <c r="C2956" s="18"/>
    </row>
    <row r="2957" ht="12.75">
      <c r="C2957" s="18"/>
    </row>
    <row r="2958" ht="12.75">
      <c r="C2958" s="18"/>
    </row>
    <row r="2959" ht="12.75">
      <c r="C2959" s="18"/>
    </row>
    <row r="2960" ht="12.75">
      <c r="C2960" s="18"/>
    </row>
    <row r="2961" ht="12.75">
      <c r="C2961" s="18"/>
    </row>
    <row r="2962" ht="12.75">
      <c r="C2962" s="18"/>
    </row>
    <row r="2963" ht="12.75">
      <c r="C2963" s="18"/>
    </row>
    <row r="2964" ht="12.75">
      <c r="C2964" s="18"/>
    </row>
    <row r="2965" ht="12.75">
      <c r="C2965" s="18"/>
    </row>
    <row r="2966" ht="12.75">
      <c r="C2966" s="18"/>
    </row>
    <row r="2967" ht="12.75">
      <c r="C2967" s="18"/>
    </row>
    <row r="2968" ht="12.75">
      <c r="C2968" s="18"/>
    </row>
    <row r="2969" ht="12.75">
      <c r="C2969" s="18"/>
    </row>
    <row r="2970" ht="12.75">
      <c r="C2970" s="18"/>
    </row>
    <row r="2971" ht="12.75">
      <c r="C2971" s="18"/>
    </row>
    <row r="2972" ht="12.75">
      <c r="C2972" s="18"/>
    </row>
    <row r="2973" ht="12.75">
      <c r="C2973" s="18"/>
    </row>
    <row r="2974" ht="12.75">
      <c r="C2974" s="18"/>
    </row>
    <row r="2975" ht="12.75">
      <c r="C2975" s="18"/>
    </row>
    <row r="2976" ht="12.75">
      <c r="C2976" s="18"/>
    </row>
    <row r="2977" ht="12.75">
      <c r="C2977" s="18"/>
    </row>
    <row r="2978" ht="12.75">
      <c r="C2978" s="18"/>
    </row>
    <row r="2979" ht="12.75">
      <c r="C2979" s="18"/>
    </row>
    <row r="2980" ht="12.75">
      <c r="C2980" s="18"/>
    </row>
    <row r="2981" ht="12.75">
      <c r="C2981" s="18"/>
    </row>
    <row r="2982" ht="12.75">
      <c r="C2982" s="18"/>
    </row>
    <row r="2983" ht="12.75">
      <c r="C2983" s="18"/>
    </row>
    <row r="2984" ht="12.75">
      <c r="C2984" s="18"/>
    </row>
    <row r="2985" ht="12.75">
      <c r="C2985" s="18"/>
    </row>
    <row r="2986" ht="12.75">
      <c r="C2986" s="18"/>
    </row>
    <row r="2987" ht="12.75">
      <c r="C2987" s="18"/>
    </row>
    <row r="2988" ht="12.75">
      <c r="C2988" s="18"/>
    </row>
    <row r="2989" ht="12.75">
      <c r="C2989" s="18"/>
    </row>
    <row r="2990" ht="12.75">
      <c r="C2990" s="18"/>
    </row>
    <row r="2991" ht="12.75">
      <c r="C2991" s="18"/>
    </row>
    <row r="2992" ht="12.75">
      <c r="C2992" s="18"/>
    </row>
    <row r="2993" ht="12.75">
      <c r="C2993" s="18"/>
    </row>
    <row r="2994" ht="12.75">
      <c r="C2994" s="18"/>
    </row>
    <row r="2995" ht="12.75">
      <c r="C2995" s="18"/>
    </row>
    <row r="2996" ht="12.75">
      <c r="C2996" s="18"/>
    </row>
    <row r="2997" ht="12.75">
      <c r="C2997" s="18"/>
    </row>
    <row r="2998" ht="12.75">
      <c r="C2998" s="18"/>
    </row>
    <row r="2999" ht="12.75">
      <c r="C2999" s="18"/>
    </row>
    <row r="3000" ht="12.75">
      <c r="C3000" s="18"/>
    </row>
    <row r="3001" ht="12.75">
      <c r="C3001" s="18"/>
    </row>
    <row r="3002" ht="12.75">
      <c r="C3002" s="18"/>
    </row>
    <row r="3003" ht="12.75">
      <c r="C3003" s="18"/>
    </row>
    <row r="3004" ht="12.75">
      <c r="C3004" s="18"/>
    </row>
    <row r="3005" ht="12.75">
      <c r="C3005" s="18"/>
    </row>
    <row r="3006" ht="12.75">
      <c r="C3006" s="18"/>
    </row>
    <row r="3007" ht="12.75">
      <c r="C3007" s="18"/>
    </row>
    <row r="3008" ht="12.75">
      <c r="C3008" s="18"/>
    </row>
    <row r="3009" ht="12.75">
      <c r="C3009" s="18"/>
    </row>
    <row r="3010" ht="12.75">
      <c r="C3010" s="18"/>
    </row>
    <row r="3011" ht="12.75">
      <c r="C3011" s="18"/>
    </row>
    <row r="3012" ht="12.75">
      <c r="C3012" s="18"/>
    </row>
    <row r="3013" ht="12.75">
      <c r="C3013" s="18"/>
    </row>
    <row r="3014" ht="12.75">
      <c r="C3014" s="18"/>
    </row>
    <row r="3015" ht="12.75">
      <c r="C3015" s="18"/>
    </row>
    <row r="3016" ht="12.75">
      <c r="C3016" s="18"/>
    </row>
    <row r="3017" ht="12.75">
      <c r="C3017" s="18"/>
    </row>
    <row r="3018" ht="12.75">
      <c r="C3018" s="18"/>
    </row>
    <row r="3019" ht="12.75">
      <c r="C3019" s="18"/>
    </row>
    <row r="3020" ht="12.75">
      <c r="C3020" s="18"/>
    </row>
    <row r="3021" ht="12.75">
      <c r="C3021" s="18"/>
    </row>
    <row r="3022" ht="12.75">
      <c r="C3022" s="18"/>
    </row>
    <row r="3023" ht="12.75">
      <c r="C3023" s="18"/>
    </row>
    <row r="3024" ht="12.75">
      <c r="C3024" s="18"/>
    </row>
    <row r="3025" ht="12.75">
      <c r="C3025" s="18"/>
    </row>
    <row r="3026" ht="12.75">
      <c r="C3026" s="18"/>
    </row>
    <row r="3027" ht="12.75">
      <c r="C3027" s="18"/>
    </row>
    <row r="3028" ht="12.75">
      <c r="C3028" s="18"/>
    </row>
    <row r="3029" ht="12.75">
      <c r="C3029" s="18"/>
    </row>
    <row r="3030" ht="12.75">
      <c r="C3030" s="18"/>
    </row>
    <row r="3031" ht="12.75">
      <c r="C3031" s="18"/>
    </row>
    <row r="3032" ht="12.75">
      <c r="C3032" s="18"/>
    </row>
    <row r="3033" ht="12.75">
      <c r="C3033" s="18"/>
    </row>
    <row r="3034" ht="12.75">
      <c r="C3034" s="18"/>
    </row>
    <row r="3035" ht="12.75">
      <c r="C3035" s="18"/>
    </row>
    <row r="3036" ht="12.75">
      <c r="C3036" s="18"/>
    </row>
    <row r="3037" ht="12.75">
      <c r="C3037" s="18"/>
    </row>
    <row r="3038" ht="12.75">
      <c r="C3038" s="18"/>
    </row>
    <row r="3039" ht="12.75">
      <c r="C3039" s="18"/>
    </row>
    <row r="3040" ht="12.75">
      <c r="C3040" s="18"/>
    </row>
    <row r="3041" ht="12.75">
      <c r="C3041" s="18"/>
    </row>
    <row r="3042" ht="12.75">
      <c r="C3042" s="18"/>
    </row>
    <row r="3043" ht="12.75">
      <c r="C3043" s="18"/>
    </row>
    <row r="3044" ht="12.75">
      <c r="C3044" s="18"/>
    </row>
    <row r="3045" ht="12.75">
      <c r="C3045" s="18"/>
    </row>
    <row r="3046" ht="12.75">
      <c r="C3046" s="18"/>
    </row>
    <row r="3047" ht="12.75">
      <c r="C3047" s="18"/>
    </row>
    <row r="3048" ht="12.75">
      <c r="C3048" s="18"/>
    </row>
    <row r="3049" ht="12.75">
      <c r="C3049" s="18"/>
    </row>
    <row r="3050" ht="12.75">
      <c r="C3050" s="18"/>
    </row>
    <row r="3051" ht="12.75">
      <c r="C3051" s="18"/>
    </row>
    <row r="3052" ht="12.75">
      <c r="C3052" s="18"/>
    </row>
    <row r="3053" ht="12.75">
      <c r="C3053" s="18"/>
    </row>
    <row r="3054" ht="12.75">
      <c r="C3054" s="18"/>
    </row>
    <row r="3055" ht="12.75">
      <c r="C3055" s="18"/>
    </row>
    <row r="3056" ht="12.75">
      <c r="C3056" s="18"/>
    </row>
    <row r="3057" ht="12.75">
      <c r="C3057" s="18"/>
    </row>
    <row r="3058" ht="12.75">
      <c r="C3058" s="18"/>
    </row>
    <row r="3059" ht="12.75">
      <c r="C3059" s="18"/>
    </row>
    <row r="3060" ht="12.75">
      <c r="C3060" s="18"/>
    </row>
    <row r="3061" ht="12.75">
      <c r="C3061" s="18"/>
    </row>
    <row r="3062" ht="12.75">
      <c r="C3062" s="18"/>
    </row>
    <row r="3063" ht="12.75">
      <c r="C3063" s="18"/>
    </row>
    <row r="3064" ht="12.75">
      <c r="C3064" s="18"/>
    </row>
    <row r="3065" ht="12.75">
      <c r="C3065" s="18"/>
    </row>
    <row r="3066" ht="12.75">
      <c r="C3066" s="18"/>
    </row>
    <row r="3067" ht="12.75">
      <c r="C3067" s="18"/>
    </row>
    <row r="3068" ht="12.75">
      <c r="C3068" s="18"/>
    </row>
    <row r="3069" ht="12.75">
      <c r="C3069" s="18"/>
    </row>
    <row r="3070" ht="12.75">
      <c r="C3070" s="18"/>
    </row>
    <row r="3071" ht="12.75">
      <c r="C3071" s="18"/>
    </row>
    <row r="3072" ht="12.75">
      <c r="C3072" s="18"/>
    </row>
    <row r="3073" ht="12.75">
      <c r="C3073" s="18"/>
    </row>
    <row r="3074" ht="12.75">
      <c r="C3074" s="18"/>
    </row>
    <row r="3075" ht="12.75">
      <c r="C3075" s="18"/>
    </row>
    <row r="3076" ht="12.75">
      <c r="C3076" s="18"/>
    </row>
    <row r="3077" ht="12.75">
      <c r="C3077" s="18"/>
    </row>
    <row r="3078" ht="12.75">
      <c r="C3078" s="18"/>
    </row>
    <row r="3079" ht="12.75">
      <c r="C3079" s="18"/>
    </row>
    <row r="3080" ht="12.75">
      <c r="C3080" s="18"/>
    </row>
    <row r="3081" ht="12.75">
      <c r="C3081" s="18"/>
    </row>
    <row r="3082" ht="12.75">
      <c r="C3082" s="18"/>
    </row>
    <row r="3083" ht="12.75">
      <c r="C3083" s="18"/>
    </row>
    <row r="3084" ht="12.75">
      <c r="C3084" s="18"/>
    </row>
    <row r="3085" ht="12.75">
      <c r="C3085" s="18"/>
    </row>
    <row r="3086" ht="12.75">
      <c r="C3086" s="18"/>
    </row>
    <row r="3087" ht="12.75">
      <c r="C3087" s="18"/>
    </row>
    <row r="3088" ht="12.75">
      <c r="C3088" s="18"/>
    </row>
    <row r="3089" ht="12.75">
      <c r="C3089" s="18"/>
    </row>
    <row r="3090" ht="12.75">
      <c r="C3090" s="18"/>
    </row>
    <row r="3091" ht="12.75">
      <c r="C3091" s="18"/>
    </row>
    <row r="3092" ht="12.75">
      <c r="C3092" s="18"/>
    </row>
    <row r="3093" ht="12.75">
      <c r="C3093" s="18"/>
    </row>
    <row r="3094" ht="12.75">
      <c r="C3094" s="18"/>
    </row>
    <row r="3095" ht="12.75">
      <c r="C3095" s="18"/>
    </row>
    <row r="3096" ht="12.75">
      <c r="C3096" s="18"/>
    </row>
    <row r="3097" ht="12.75">
      <c r="C3097" s="18"/>
    </row>
    <row r="3098" ht="12.75">
      <c r="C3098" s="18"/>
    </row>
    <row r="3099" ht="12.75">
      <c r="C3099" s="18"/>
    </row>
    <row r="3100" ht="12.75">
      <c r="C3100" s="18"/>
    </row>
    <row r="3101" ht="12.75">
      <c r="C3101" s="18"/>
    </row>
    <row r="3102" ht="12.75">
      <c r="C3102" s="18"/>
    </row>
    <row r="3103" ht="12.75">
      <c r="C3103" s="18"/>
    </row>
    <row r="3104" ht="12.75">
      <c r="C3104" s="18"/>
    </row>
    <row r="3105" ht="12.75">
      <c r="C3105" s="18"/>
    </row>
    <row r="3106" ht="12.75">
      <c r="C3106" s="18"/>
    </row>
    <row r="3107" ht="12.75">
      <c r="C3107" s="18"/>
    </row>
    <row r="3108" ht="12.75">
      <c r="C3108" s="18"/>
    </row>
    <row r="3109" ht="12.75">
      <c r="C3109" s="18"/>
    </row>
    <row r="3110" ht="12.75">
      <c r="C3110" s="18"/>
    </row>
    <row r="3111" ht="12.75">
      <c r="C3111" s="18"/>
    </row>
    <row r="3112" ht="12.75">
      <c r="C3112" s="18"/>
    </row>
    <row r="3113" ht="12.75">
      <c r="C3113" s="18"/>
    </row>
    <row r="3114" ht="12.75">
      <c r="C3114" s="18"/>
    </row>
    <row r="3115" ht="12.75">
      <c r="C3115" s="18"/>
    </row>
    <row r="3116" ht="12.75">
      <c r="C3116" s="18"/>
    </row>
    <row r="3117" ht="12.75">
      <c r="C3117" s="18"/>
    </row>
    <row r="3118" ht="12.75">
      <c r="C3118" s="18"/>
    </row>
    <row r="3119" ht="12.75">
      <c r="C3119" s="18"/>
    </row>
    <row r="3120" ht="12.75">
      <c r="C3120" s="18"/>
    </row>
    <row r="3121" ht="12.75">
      <c r="C3121" s="18"/>
    </row>
    <row r="3122" ht="12.75">
      <c r="C3122" s="18"/>
    </row>
    <row r="3123" ht="12.75">
      <c r="C3123" s="18"/>
    </row>
    <row r="3124" ht="12.75">
      <c r="C3124" s="18"/>
    </row>
    <row r="3125" ht="12.75">
      <c r="C3125" s="18"/>
    </row>
    <row r="3126" ht="12.75">
      <c r="C3126" s="18"/>
    </row>
    <row r="3127" ht="12.75">
      <c r="C3127" s="18"/>
    </row>
    <row r="3128" ht="12.75">
      <c r="C3128" s="18"/>
    </row>
    <row r="3129" ht="12.75">
      <c r="C3129" s="18"/>
    </row>
    <row r="3130" ht="12.75">
      <c r="C3130" s="18"/>
    </row>
    <row r="3131" ht="12.75">
      <c r="C3131" s="18"/>
    </row>
    <row r="3132" ht="12.75">
      <c r="C3132" s="18"/>
    </row>
    <row r="3133" ht="12.75">
      <c r="C3133" s="18"/>
    </row>
    <row r="3134" ht="12.75">
      <c r="C3134" s="18"/>
    </row>
    <row r="3135" ht="12.75">
      <c r="C3135" s="18"/>
    </row>
    <row r="3136" ht="12.75">
      <c r="C3136" s="18"/>
    </row>
    <row r="3137" ht="12.75">
      <c r="C3137" s="18"/>
    </row>
    <row r="3138" ht="12.75">
      <c r="C3138" s="18"/>
    </row>
    <row r="3139" ht="12.75">
      <c r="C3139" s="18"/>
    </row>
    <row r="3140" ht="12.75">
      <c r="C3140" s="18"/>
    </row>
    <row r="3141" ht="12.75">
      <c r="C3141" s="18"/>
    </row>
    <row r="3142" ht="12.75">
      <c r="C3142" s="18"/>
    </row>
    <row r="3143" ht="12.75">
      <c r="C3143" s="18"/>
    </row>
    <row r="3144" ht="12.75">
      <c r="C3144" s="18"/>
    </row>
    <row r="3145" ht="12.75">
      <c r="C3145" s="18"/>
    </row>
    <row r="3146" ht="12.75">
      <c r="C3146" s="18"/>
    </row>
    <row r="3147" ht="12.75">
      <c r="C3147" s="18"/>
    </row>
    <row r="3148" ht="12.75">
      <c r="C3148" s="18"/>
    </row>
    <row r="3149" ht="12.75">
      <c r="C3149" s="18"/>
    </row>
    <row r="3150" ht="12.75">
      <c r="C3150" s="18"/>
    </row>
    <row r="3151" ht="12.75">
      <c r="C3151" s="18"/>
    </row>
    <row r="3152" ht="12.75">
      <c r="C3152" s="18"/>
    </row>
    <row r="3153" ht="12.75">
      <c r="C3153" s="18"/>
    </row>
    <row r="3154" ht="12.75">
      <c r="C3154" s="18"/>
    </row>
    <row r="3155" ht="12.75">
      <c r="C3155" s="18"/>
    </row>
    <row r="3156" ht="12.75">
      <c r="C3156" s="18"/>
    </row>
    <row r="3157" ht="12.75">
      <c r="C3157" s="18"/>
    </row>
    <row r="3158" ht="12.75">
      <c r="C3158" s="18"/>
    </row>
    <row r="3159" ht="12.75">
      <c r="C3159" s="18"/>
    </row>
    <row r="3160" ht="12.75">
      <c r="C3160" s="18"/>
    </row>
    <row r="3161" ht="12.75">
      <c r="C3161" s="18"/>
    </row>
    <row r="3162" ht="12.75">
      <c r="C3162" s="18"/>
    </row>
    <row r="3163" ht="12.75">
      <c r="C3163" s="18"/>
    </row>
    <row r="3164" ht="12.75">
      <c r="C3164" s="18"/>
    </row>
    <row r="3165" ht="12.75">
      <c r="C3165" s="18"/>
    </row>
    <row r="3166" ht="12.75">
      <c r="C3166" s="18"/>
    </row>
    <row r="3167" ht="12.75">
      <c r="C3167" s="18"/>
    </row>
    <row r="3168" ht="12.75">
      <c r="C3168" s="18"/>
    </row>
    <row r="3169" ht="12.75">
      <c r="C3169" s="18"/>
    </row>
    <row r="3170" ht="12.75">
      <c r="C3170" s="18"/>
    </row>
    <row r="3171" ht="12.75">
      <c r="C3171" s="18"/>
    </row>
    <row r="3172" ht="12.75">
      <c r="C3172" s="18"/>
    </row>
    <row r="3173" ht="12.75">
      <c r="C3173" s="18"/>
    </row>
    <row r="3174" ht="12.75">
      <c r="C3174" s="18"/>
    </row>
    <row r="3175" ht="12.75">
      <c r="C3175" s="18"/>
    </row>
    <row r="3176" ht="12.75">
      <c r="C3176" s="18"/>
    </row>
    <row r="3177" ht="12.75">
      <c r="C3177" s="18"/>
    </row>
    <row r="3178" ht="12.75">
      <c r="C3178" s="18"/>
    </row>
    <row r="3179" ht="12.75">
      <c r="C3179" s="18"/>
    </row>
    <row r="3180" ht="12.75">
      <c r="C3180" s="18"/>
    </row>
    <row r="3181" ht="12.75">
      <c r="C3181" s="18"/>
    </row>
    <row r="3182" ht="12.75">
      <c r="C3182" s="18"/>
    </row>
    <row r="3183" ht="12.75">
      <c r="C3183" s="18"/>
    </row>
    <row r="3184" ht="12.75">
      <c r="C3184" s="18"/>
    </row>
    <row r="3185" ht="12.75">
      <c r="C3185" s="18"/>
    </row>
    <row r="3186" ht="12.75">
      <c r="C3186" s="18"/>
    </row>
    <row r="3187" ht="12.75">
      <c r="C3187" s="18"/>
    </row>
    <row r="3188" ht="12.75">
      <c r="C3188" s="18"/>
    </row>
    <row r="3189" ht="12.75">
      <c r="C3189" s="18"/>
    </row>
    <row r="3190" ht="12.75">
      <c r="C3190" s="18"/>
    </row>
    <row r="3191" ht="12.75">
      <c r="C3191" s="18"/>
    </row>
    <row r="3192" ht="12.75">
      <c r="C3192" s="18"/>
    </row>
    <row r="3193" ht="12.75">
      <c r="C3193" s="18"/>
    </row>
    <row r="3194" ht="12.75">
      <c r="C3194" s="18"/>
    </row>
    <row r="3195" ht="12.75">
      <c r="C3195" s="18"/>
    </row>
    <row r="3196" ht="12.75">
      <c r="C3196" s="18"/>
    </row>
    <row r="3197" ht="12.75">
      <c r="C3197" s="18"/>
    </row>
    <row r="3198" ht="12.75">
      <c r="C3198" s="18"/>
    </row>
    <row r="3199" ht="12.75">
      <c r="C3199" s="18"/>
    </row>
    <row r="3200" ht="12.75">
      <c r="C3200" s="18"/>
    </row>
    <row r="3201" ht="12.75">
      <c r="C3201" s="18"/>
    </row>
    <row r="3202" ht="12.75">
      <c r="C3202" s="18"/>
    </row>
    <row r="3203" ht="12.75">
      <c r="C3203" s="18"/>
    </row>
    <row r="3204" ht="12.75">
      <c r="C3204" s="18"/>
    </row>
    <row r="3205" ht="12.75">
      <c r="C3205" s="18"/>
    </row>
    <row r="3206" ht="12.75">
      <c r="C3206" s="18"/>
    </row>
    <row r="3207" ht="12.75">
      <c r="C3207" s="18"/>
    </row>
    <row r="3208" ht="12.75">
      <c r="C3208" s="18"/>
    </row>
    <row r="3209" ht="12.75">
      <c r="C3209" s="18"/>
    </row>
    <row r="3210" ht="12.75">
      <c r="C3210" s="18"/>
    </row>
    <row r="3211" ht="12.75">
      <c r="C3211" s="18"/>
    </row>
    <row r="3212" ht="12.75">
      <c r="C3212" s="18"/>
    </row>
    <row r="3213" ht="12.75">
      <c r="C3213" s="18"/>
    </row>
    <row r="3214" ht="12.75">
      <c r="C3214" s="18"/>
    </row>
    <row r="3215" ht="12.75">
      <c r="C3215" s="18"/>
    </row>
    <row r="3216" ht="12.75">
      <c r="C3216" s="18"/>
    </row>
    <row r="3217" ht="12.75">
      <c r="C3217" s="18"/>
    </row>
    <row r="3218" ht="12.75">
      <c r="C3218" s="18"/>
    </row>
    <row r="3219" ht="12.75">
      <c r="C3219" s="18"/>
    </row>
    <row r="3220" ht="12.75">
      <c r="C3220" s="18"/>
    </row>
    <row r="3221" ht="12.75">
      <c r="C3221" s="18"/>
    </row>
    <row r="3222" ht="12.75">
      <c r="C3222" s="18"/>
    </row>
    <row r="3223" ht="12.75">
      <c r="C3223" s="18"/>
    </row>
    <row r="3224" ht="12.75">
      <c r="C3224" s="18"/>
    </row>
    <row r="3225" ht="12.75">
      <c r="C3225" s="18"/>
    </row>
    <row r="3226" ht="12.75">
      <c r="C3226" s="18"/>
    </row>
    <row r="3227" ht="12.75">
      <c r="C3227" s="18"/>
    </row>
    <row r="3228" ht="12.75">
      <c r="C3228" s="18"/>
    </row>
    <row r="3229" ht="12.75">
      <c r="C3229" s="18"/>
    </row>
    <row r="3230" ht="12.75">
      <c r="C3230" s="18"/>
    </row>
    <row r="3231" ht="12.75">
      <c r="C3231" s="18"/>
    </row>
    <row r="3232" ht="12.75">
      <c r="C3232" s="18"/>
    </row>
    <row r="3233" ht="12.75">
      <c r="C3233" s="18"/>
    </row>
    <row r="3234" ht="12.75">
      <c r="C3234" s="18"/>
    </row>
    <row r="3235" ht="12.75">
      <c r="C3235" s="18"/>
    </row>
    <row r="3236" ht="12.75">
      <c r="C3236" s="18"/>
    </row>
    <row r="3237" ht="12.75">
      <c r="C3237" s="18"/>
    </row>
    <row r="3238" ht="12.75">
      <c r="C3238" s="18"/>
    </row>
    <row r="3239" ht="12.75">
      <c r="C3239" s="18"/>
    </row>
    <row r="3240" ht="12.75">
      <c r="C3240" s="18"/>
    </row>
    <row r="3241" ht="12.75">
      <c r="C3241" s="18"/>
    </row>
    <row r="3242" ht="12.75">
      <c r="C3242" s="18"/>
    </row>
    <row r="3243" ht="12.75">
      <c r="C3243" s="18"/>
    </row>
    <row r="3244" ht="12.75">
      <c r="C3244" s="18"/>
    </row>
    <row r="3245" ht="12.75">
      <c r="C3245" s="18"/>
    </row>
    <row r="3246" ht="12.75">
      <c r="C3246" s="18"/>
    </row>
    <row r="3247" ht="12.75">
      <c r="C3247" s="18"/>
    </row>
    <row r="3248" ht="12.75">
      <c r="C3248" s="18"/>
    </row>
    <row r="3249" ht="12.75">
      <c r="C3249" s="18"/>
    </row>
    <row r="3250" ht="12.75">
      <c r="C3250" s="18"/>
    </row>
    <row r="3251" ht="12.75">
      <c r="C3251" s="18"/>
    </row>
    <row r="3252" ht="12.75">
      <c r="C3252" s="18"/>
    </row>
    <row r="3253" ht="12.75">
      <c r="C3253" s="18"/>
    </row>
    <row r="3254" ht="12.75">
      <c r="C3254" s="18"/>
    </row>
    <row r="3255" ht="12.75">
      <c r="C3255" s="18"/>
    </row>
    <row r="3256" ht="12.75">
      <c r="C3256" s="18"/>
    </row>
    <row r="3257" ht="12.75">
      <c r="C3257" s="18"/>
    </row>
    <row r="3258" ht="12.75">
      <c r="C3258" s="18"/>
    </row>
    <row r="3259" ht="12.75">
      <c r="C3259" s="18"/>
    </row>
    <row r="3260" ht="12.75">
      <c r="C3260" s="18"/>
    </row>
    <row r="3261" ht="12.75">
      <c r="C3261" s="18"/>
    </row>
    <row r="3262" ht="12.75">
      <c r="C3262" s="18"/>
    </row>
    <row r="3263" ht="12.75">
      <c r="C3263" s="18"/>
    </row>
    <row r="3264" ht="12.75">
      <c r="C3264" s="18"/>
    </row>
    <row r="3265" ht="12.75">
      <c r="C3265" s="18"/>
    </row>
    <row r="3266" ht="12.75">
      <c r="C3266" s="18"/>
    </row>
    <row r="3267" ht="12.75">
      <c r="C3267" s="18"/>
    </row>
    <row r="3268" ht="12.75">
      <c r="C3268" s="18"/>
    </row>
    <row r="3269" ht="12.75">
      <c r="C3269" s="18"/>
    </row>
    <row r="3270" ht="12.75">
      <c r="C3270" s="18"/>
    </row>
    <row r="3271" ht="12.75">
      <c r="C3271" s="18"/>
    </row>
    <row r="3272" ht="12.75">
      <c r="C3272" s="18"/>
    </row>
    <row r="3273" ht="12.75">
      <c r="C3273" s="18"/>
    </row>
    <row r="3274" ht="12.75">
      <c r="C3274" s="18"/>
    </row>
    <row r="3275" ht="12.75">
      <c r="C3275" s="18"/>
    </row>
    <row r="3276" ht="12.75">
      <c r="C3276" s="18"/>
    </row>
    <row r="3277" ht="12.75">
      <c r="C3277" s="18"/>
    </row>
    <row r="3278" ht="12.75">
      <c r="C3278" s="18"/>
    </row>
    <row r="3279" ht="12.75">
      <c r="C3279" s="18"/>
    </row>
    <row r="3280" ht="12.75">
      <c r="C3280" s="18"/>
    </row>
    <row r="3281" ht="12.75">
      <c r="C3281" s="18"/>
    </row>
    <row r="3282" ht="12.75">
      <c r="C3282" s="18"/>
    </row>
    <row r="3283" ht="12.75">
      <c r="C3283" s="18"/>
    </row>
    <row r="3284" ht="12.75">
      <c r="C3284" s="18"/>
    </row>
    <row r="3285" ht="12.75">
      <c r="C3285" s="18"/>
    </row>
    <row r="3286" ht="12.75">
      <c r="C3286" s="18"/>
    </row>
    <row r="3287" ht="12.75">
      <c r="C3287" s="18"/>
    </row>
    <row r="3288" ht="12.75">
      <c r="C3288" s="18"/>
    </row>
    <row r="3289" ht="12.75">
      <c r="C3289" s="18"/>
    </row>
    <row r="3290" ht="12.75">
      <c r="C3290" s="18"/>
    </row>
    <row r="3291" ht="12.75">
      <c r="C3291" s="18"/>
    </row>
    <row r="3292" ht="12.75">
      <c r="C3292" s="18"/>
    </row>
    <row r="3293" ht="12.75">
      <c r="C3293" s="18"/>
    </row>
    <row r="3294" ht="12.75">
      <c r="C3294" s="18"/>
    </row>
    <row r="3295" ht="12.75">
      <c r="C3295" s="18"/>
    </row>
    <row r="3296" ht="12.75">
      <c r="C3296" s="18"/>
    </row>
    <row r="3297" ht="12.75">
      <c r="C3297" s="18"/>
    </row>
    <row r="3298" ht="12.75">
      <c r="C3298" s="18"/>
    </row>
    <row r="3299" ht="12.75">
      <c r="C3299" s="18"/>
    </row>
    <row r="3300" ht="12.75">
      <c r="C3300" s="18"/>
    </row>
    <row r="3301" ht="12.75">
      <c r="C3301" s="18"/>
    </row>
    <row r="3302" ht="12.75">
      <c r="C3302" s="18"/>
    </row>
    <row r="3303" ht="12.75">
      <c r="C3303" s="18"/>
    </row>
    <row r="3304" ht="12.75">
      <c r="C3304" s="18"/>
    </row>
    <row r="3305" ht="12.75">
      <c r="C3305" s="18"/>
    </row>
    <row r="3306" ht="12.75">
      <c r="C3306" s="18"/>
    </row>
    <row r="3307" ht="12.75">
      <c r="C3307" s="18"/>
    </row>
    <row r="3308" ht="12.75">
      <c r="C3308" s="18"/>
    </row>
    <row r="3309" ht="12.75">
      <c r="C3309" s="18"/>
    </row>
    <row r="3310" ht="12.75">
      <c r="C3310" s="18"/>
    </row>
    <row r="3311" ht="12.75">
      <c r="C3311" s="18"/>
    </row>
    <row r="3312" ht="12.75">
      <c r="C3312" s="18"/>
    </row>
    <row r="3313" ht="12.75">
      <c r="C3313" s="18"/>
    </row>
    <row r="3314" ht="12.75">
      <c r="C3314" s="18"/>
    </row>
    <row r="3315" ht="12.75">
      <c r="C3315" s="18"/>
    </row>
    <row r="3316" ht="12.75">
      <c r="C3316" s="18"/>
    </row>
    <row r="3317" ht="12.75">
      <c r="C3317" s="18"/>
    </row>
    <row r="3318" ht="12.75">
      <c r="C3318" s="18"/>
    </row>
    <row r="3319" ht="12.75">
      <c r="C3319" s="18"/>
    </row>
    <row r="3320" ht="12.75">
      <c r="C3320" s="18"/>
    </row>
    <row r="3321" ht="12.75">
      <c r="C3321" s="18"/>
    </row>
    <row r="3322" ht="12.75">
      <c r="C3322" s="18"/>
    </row>
    <row r="3323" ht="12.75">
      <c r="C3323" s="18"/>
    </row>
    <row r="3324" ht="12.75">
      <c r="C3324" s="18"/>
    </row>
    <row r="3325" ht="12.75">
      <c r="C3325" s="18"/>
    </row>
    <row r="3326" ht="12.75">
      <c r="C3326" s="18"/>
    </row>
    <row r="3327" ht="12.75">
      <c r="C3327" s="18"/>
    </row>
    <row r="3328" ht="12.75">
      <c r="C3328" s="18"/>
    </row>
    <row r="3329" ht="12.75">
      <c r="C3329" s="18"/>
    </row>
    <row r="3330" ht="12.75">
      <c r="C3330" s="18"/>
    </row>
    <row r="3331" ht="12.75">
      <c r="C3331" s="18"/>
    </row>
    <row r="3332" ht="12.75">
      <c r="C3332" s="18"/>
    </row>
    <row r="3333" ht="12.75">
      <c r="C3333" s="18"/>
    </row>
    <row r="3334" ht="12.75">
      <c r="C3334" s="18"/>
    </row>
    <row r="3335" ht="12.75">
      <c r="C3335" s="18"/>
    </row>
    <row r="3336" ht="12.75">
      <c r="C3336" s="18"/>
    </row>
    <row r="3337" ht="12.75">
      <c r="C3337" s="18"/>
    </row>
    <row r="3338" ht="12.75">
      <c r="C3338" s="18"/>
    </row>
    <row r="3339" ht="12.75">
      <c r="C3339" s="18"/>
    </row>
    <row r="3340" ht="12.75">
      <c r="C3340" s="18"/>
    </row>
    <row r="3341" ht="12.75">
      <c r="C3341" s="18"/>
    </row>
    <row r="3342" ht="12.75">
      <c r="C3342" s="18"/>
    </row>
    <row r="3343" ht="12.75">
      <c r="C3343" s="18"/>
    </row>
    <row r="3344" ht="12.75">
      <c r="C3344" s="18"/>
    </row>
    <row r="3345" ht="12.75">
      <c r="C3345" s="18"/>
    </row>
    <row r="3346" ht="12.75">
      <c r="C3346" s="18"/>
    </row>
    <row r="3347" ht="12.75">
      <c r="C3347" s="18"/>
    </row>
    <row r="3348" ht="12.75">
      <c r="C3348" s="18"/>
    </row>
    <row r="3349" ht="12.75">
      <c r="C3349" s="18"/>
    </row>
    <row r="3350" ht="12.75">
      <c r="C3350" s="18"/>
    </row>
    <row r="3351" ht="12.75">
      <c r="C3351" s="18"/>
    </row>
    <row r="3352" ht="12.75">
      <c r="C3352" s="18"/>
    </row>
    <row r="3353" ht="12.75">
      <c r="C3353" s="18"/>
    </row>
    <row r="3354" ht="12.75">
      <c r="C3354" s="18"/>
    </row>
    <row r="3355" ht="12.75">
      <c r="C3355" s="18"/>
    </row>
    <row r="3356" ht="12.75">
      <c r="C3356" s="18"/>
    </row>
    <row r="3357" ht="12.75">
      <c r="C3357" s="18"/>
    </row>
    <row r="3358" ht="12.75">
      <c r="C3358" s="18"/>
    </row>
    <row r="3359" ht="12.75">
      <c r="C3359" s="18"/>
    </row>
    <row r="3360" ht="12.75">
      <c r="C3360" s="18"/>
    </row>
    <row r="3361" ht="12.75">
      <c r="C3361" s="18"/>
    </row>
    <row r="3362" ht="12.75">
      <c r="C3362" s="18"/>
    </row>
    <row r="3363" ht="12.75">
      <c r="C3363" s="18"/>
    </row>
    <row r="3364" ht="12.75">
      <c r="C3364" s="18"/>
    </row>
    <row r="3365" ht="12.75">
      <c r="C3365" s="18"/>
    </row>
    <row r="3366" ht="12.75">
      <c r="C3366" s="18"/>
    </row>
    <row r="3367" ht="12.75">
      <c r="C3367" s="18"/>
    </row>
    <row r="3368" ht="12.75">
      <c r="C3368" s="18"/>
    </row>
    <row r="3369" ht="12.75">
      <c r="C3369" s="18"/>
    </row>
  </sheetData>
  <printOptions/>
  <pageMargins left="0.59" right="0.48" top="0.55" bottom="0.92" header="0.4921259845" footer="0.4921259845"/>
  <pageSetup fitToHeight="1" fitToWidth="1" horizontalDpi="300" verticalDpi="300" orientation="portrait" paperSize="9" scale="69" r:id="rId1"/>
  <rowBreaks count="11" manualBreakCount="11">
    <brk id="59" max="255" man="1"/>
    <brk id="87" max="255" man="1"/>
    <brk id="115" max="255" man="1"/>
    <brk id="143" max="255" man="1"/>
    <brk id="171" max="255" man="1"/>
    <brk id="199" max="255" man="1"/>
    <brk id="227" max="255" man="1"/>
    <brk id="255" max="255" man="1"/>
    <brk id="283" max="255" man="1"/>
    <brk id="311" max="255" man="1"/>
    <brk id="3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369"/>
  <sheetViews>
    <sheetView tabSelected="1" zoomScale="80" zoomScaleNormal="80" zoomScaleSheetLayoutView="75" workbookViewId="0" topLeftCell="A1">
      <selection activeCell="B2" sqref="B2"/>
    </sheetView>
  </sheetViews>
  <sheetFormatPr defaultColWidth="11.421875" defaultRowHeight="12.75"/>
  <cols>
    <col min="1" max="1" width="2.7109375" style="108" customWidth="1"/>
    <col min="2" max="2" width="14.57421875" style="17" customWidth="1"/>
    <col min="3" max="3" width="10.140625" style="19" customWidth="1"/>
    <col min="4" max="6" width="7.28125" style="78" customWidth="1"/>
    <col min="7" max="7" width="7.28125" style="13" customWidth="1"/>
    <col min="8" max="8" width="7.28125" style="78" customWidth="1"/>
    <col min="9" max="9" width="7.28125" style="21" customWidth="1"/>
    <col min="10" max="10" width="7.28125" style="13" customWidth="1"/>
    <col min="11" max="11" width="7.28125" style="78" customWidth="1"/>
    <col min="12" max="13" width="7.28125" style="1" customWidth="1"/>
    <col min="14" max="14" width="7.28125" style="78" customWidth="1"/>
    <col min="15" max="15" width="7.28125" style="13" customWidth="1"/>
    <col min="16" max="16" width="7.28125" style="78" customWidth="1"/>
    <col min="17" max="17" width="7.28125" style="1" customWidth="1"/>
    <col min="18" max="18" width="3.00390625" style="117" bestFit="1" customWidth="1"/>
  </cols>
  <sheetData>
    <row r="1" spans="2:18" ht="23.25">
      <c r="B1" s="47" t="s">
        <v>27</v>
      </c>
      <c r="D1" s="62"/>
      <c r="E1" s="62"/>
      <c r="F1" s="62"/>
      <c r="G1" s="20"/>
      <c r="H1" s="62"/>
      <c r="I1" s="41"/>
      <c r="J1" s="20"/>
      <c r="K1" s="62"/>
      <c r="L1" s="19"/>
      <c r="M1" s="19"/>
      <c r="N1" s="62"/>
      <c r="O1" s="20"/>
      <c r="P1" s="62"/>
      <c r="Q1" s="19"/>
      <c r="R1" s="19"/>
    </row>
    <row r="2" spans="2:18" ht="12.75">
      <c r="B2" s="42"/>
      <c r="C2" s="43"/>
      <c r="D2" s="63"/>
      <c r="E2" s="63"/>
      <c r="F2" s="63"/>
      <c r="G2" s="44"/>
      <c r="H2" s="63"/>
      <c r="I2" s="45"/>
      <c r="J2" s="44"/>
      <c r="K2" s="63"/>
      <c r="L2" s="46"/>
      <c r="M2" s="46"/>
      <c r="N2" s="63"/>
      <c r="O2" s="44"/>
      <c r="P2" s="63"/>
      <c r="Q2" s="46"/>
      <c r="R2" s="19"/>
    </row>
    <row r="3" spans="1:18" ht="96.75" customHeight="1">
      <c r="A3" s="133"/>
      <c r="B3" s="51" t="s">
        <v>7</v>
      </c>
      <c r="C3" s="52" t="s">
        <v>0</v>
      </c>
      <c r="D3" s="64" t="s">
        <v>8</v>
      </c>
      <c r="E3" s="64" t="s">
        <v>9</v>
      </c>
      <c r="F3" s="64" t="s">
        <v>10</v>
      </c>
      <c r="G3" s="49" t="s">
        <v>26</v>
      </c>
      <c r="H3" s="65" t="s">
        <v>1</v>
      </c>
      <c r="I3" s="48" t="s">
        <v>23</v>
      </c>
      <c r="J3" s="49" t="s">
        <v>3</v>
      </c>
      <c r="K3" s="66" t="s">
        <v>11</v>
      </c>
      <c r="L3" s="50" t="s">
        <v>12</v>
      </c>
      <c r="M3" s="50" t="s">
        <v>13</v>
      </c>
      <c r="N3" s="66" t="s">
        <v>14</v>
      </c>
      <c r="O3" s="82" t="s">
        <v>15</v>
      </c>
      <c r="P3" s="67" t="s">
        <v>1</v>
      </c>
      <c r="Q3" s="118" t="s">
        <v>23</v>
      </c>
      <c r="R3" s="132"/>
    </row>
    <row r="4" spans="1:18" ht="12.75">
      <c r="A4" s="110">
        <v>1</v>
      </c>
      <c r="B4" s="9" t="s">
        <v>16</v>
      </c>
      <c r="C4" s="7">
        <v>37890</v>
      </c>
      <c r="D4" s="113">
        <v>180</v>
      </c>
      <c r="E4" s="113">
        <v>50</v>
      </c>
      <c r="F4" s="113">
        <v>35</v>
      </c>
      <c r="G4" s="114"/>
      <c r="H4" s="113">
        <v>1</v>
      </c>
      <c r="I4" s="116">
        <v>100</v>
      </c>
      <c r="J4" s="114">
        <v>400</v>
      </c>
      <c r="K4" s="68">
        <v>60</v>
      </c>
      <c r="L4" s="68">
        <v>12</v>
      </c>
      <c r="M4" s="68">
        <v>12</v>
      </c>
      <c r="N4" s="68">
        <v>12</v>
      </c>
      <c r="O4" s="83">
        <v>1</v>
      </c>
      <c r="P4" s="68">
        <v>1</v>
      </c>
      <c r="Q4" s="119">
        <v>100</v>
      </c>
      <c r="R4" s="131"/>
    </row>
    <row r="5" spans="1:18" ht="12.75">
      <c r="A5" s="109"/>
      <c r="B5" s="5" t="s">
        <v>6</v>
      </c>
      <c r="C5" s="8">
        <v>37891</v>
      </c>
      <c r="D5" s="69"/>
      <c r="E5" s="69"/>
      <c r="F5" s="69"/>
      <c r="G5" s="10"/>
      <c r="H5" s="69"/>
      <c r="I5" s="22"/>
      <c r="J5" s="10"/>
      <c r="K5" s="69">
        <f aca="true" t="shared" si="0" ref="K5:K31">K4</f>
        <v>60</v>
      </c>
      <c r="L5" s="69">
        <f aca="true" t="shared" si="1" ref="L5:L31">L4</f>
        <v>12</v>
      </c>
      <c r="M5" s="69">
        <f aca="true" t="shared" si="2" ref="M5:M31">M4</f>
        <v>12</v>
      </c>
      <c r="N5" s="69">
        <f aca="true" t="shared" si="3" ref="N5:N31">N4</f>
        <v>12</v>
      </c>
      <c r="O5" s="10">
        <v>1</v>
      </c>
      <c r="P5" s="69">
        <f aca="true" t="shared" si="4" ref="P5:P10">P4</f>
        <v>1</v>
      </c>
      <c r="Q5" s="120">
        <v>100</v>
      </c>
      <c r="R5" s="3"/>
    </row>
    <row r="6" spans="1:18" ht="12.75">
      <c r="A6" s="109"/>
      <c r="B6" s="5" t="s">
        <v>17</v>
      </c>
      <c r="C6" s="8">
        <v>37892</v>
      </c>
      <c r="D6" s="69"/>
      <c r="E6" s="69"/>
      <c r="F6" s="69"/>
      <c r="G6" s="10"/>
      <c r="H6" s="69"/>
      <c r="I6" s="22"/>
      <c r="J6" s="10"/>
      <c r="K6" s="69">
        <f t="shared" si="0"/>
        <v>60</v>
      </c>
      <c r="L6" s="69">
        <f t="shared" si="1"/>
        <v>12</v>
      </c>
      <c r="M6" s="69">
        <f t="shared" si="2"/>
        <v>12</v>
      </c>
      <c r="N6" s="69">
        <f t="shared" si="3"/>
        <v>12</v>
      </c>
      <c r="O6" s="10">
        <v>1</v>
      </c>
      <c r="P6" s="69">
        <f t="shared" si="4"/>
        <v>1</v>
      </c>
      <c r="Q6" s="120">
        <v>100</v>
      </c>
      <c r="R6" s="3"/>
    </row>
    <row r="7" spans="1:18" ht="12.75">
      <c r="A7" s="110"/>
      <c r="B7" s="5" t="s">
        <v>18</v>
      </c>
      <c r="C7" s="8">
        <v>37893</v>
      </c>
      <c r="D7" s="69"/>
      <c r="E7" s="69"/>
      <c r="F7" s="69"/>
      <c r="G7" s="10"/>
      <c r="H7" s="69"/>
      <c r="I7" s="22"/>
      <c r="J7" s="10"/>
      <c r="K7" s="69">
        <f t="shared" si="0"/>
        <v>60</v>
      </c>
      <c r="L7" s="69">
        <f t="shared" si="1"/>
        <v>12</v>
      </c>
      <c r="M7" s="69">
        <f t="shared" si="2"/>
        <v>12</v>
      </c>
      <c r="N7" s="69">
        <f t="shared" si="3"/>
        <v>12</v>
      </c>
      <c r="O7" s="10">
        <v>1</v>
      </c>
      <c r="P7" s="69">
        <f t="shared" si="4"/>
        <v>1</v>
      </c>
      <c r="Q7" s="120">
        <v>100</v>
      </c>
      <c r="R7" s="110" t="s">
        <v>24</v>
      </c>
    </row>
    <row r="8" spans="1:18" ht="12.75">
      <c r="A8" s="110"/>
      <c r="B8" s="5" t="s">
        <v>19</v>
      </c>
      <c r="C8" s="8">
        <v>37894</v>
      </c>
      <c r="D8" s="69"/>
      <c r="E8" s="69"/>
      <c r="F8" s="69"/>
      <c r="G8" s="10"/>
      <c r="H8" s="69"/>
      <c r="I8" s="22"/>
      <c r="J8" s="10"/>
      <c r="K8" s="69">
        <f t="shared" si="0"/>
        <v>60</v>
      </c>
      <c r="L8" s="69">
        <f t="shared" si="1"/>
        <v>12</v>
      </c>
      <c r="M8" s="69">
        <f t="shared" si="2"/>
        <v>12</v>
      </c>
      <c r="N8" s="69">
        <f t="shared" si="3"/>
        <v>12</v>
      </c>
      <c r="O8" s="10">
        <v>1</v>
      </c>
      <c r="P8" s="69">
        <f t="shared" si="4"/>
        <v>1</v>
      </c>
      <c r="Q8" s="120">
        <v>100</v>
      </c>
      <c r="R8" s="110" t="s">
        <v>24</v>
      </c>
    </row>
    <row r="9" spans="1:18" ht="12.75">
      <c r="A9" s="110"/>
      <c r="B9" s="5" t="s">
        <v>20</v>
      </c>
      <c r="C9" s="8">
        <v>37895</v>
      </c>
      <c r="D9" s="69"/>
      <c r="E9" s="69"/>
      <c r="F9" s="69"/>
      <c r="G9" s="10"/>
      <c r="H9" s="69"/>
      <c r="I9" s="22"/>
      <c r="J9" s="10"/>
      <c r="K9" s="69">
        <f t="shared" si="0"/>
        <v>60</v>
      </c>
      <c r="L9" s="69">
        <f t="shared" si="1"/>
        <v>12</v>
      </c>
      <c r="M9" s="69">
        <f t="shared" si="2"/>
        <v>12</v>
      </c>
      <c r="N9" s="69">
        <f t="shared" si="3"/>
        <v>12</v>
      </c>
      <c r="O9" s="10">
        <v>1</v>
      </c>
      <c r="P9" s="69">
        <f t="shared" si="4"/>
        <v>1</v>
      </c>
      <c r="Q9" s="120">
        <v>100</v>
      </c>
      <c r="R9" s="110" t="s">
        <v>24</v>
      </c>
    </row>
    <row r="10" spans="1:18" ht="12.75">
      <c r="A10" s="110"/>
      <c r="B10" s="5" t="s">
        <v>21</v>
      </c>
      <c r="C10" s="8">
        <v>37896</v>
      </c>
      <c r="D10" s="69"/>
      <c r="E10" s="69"/>
      <c r="F10" s="69"/>
      <c r="G10" s="10"/>
      <c r="H10" s="69"/>
      <c r="I10" s="22"/>
      <c r="J10" s="10"/>
      <c r="K10" s="69">
        <f t="shared" si="0"/>
        <v>60</v>
      </c>
      <c r="L10" s="69">
        <f t="shared" si="1"/>
        <v>12</v>
      </c>
      <c r="M10" s="69">
        <f t="shared" si="2"/>
        <v>12</v>
      </c>
      <c r="N10" s="69">
        <f t="shared" si="3"/>
        <v>12</v>
      </c>
      <c r="O10" s="10">
        <v>1</v>
      </c>
      <c r="P10" s="69">
        <f t="shared" si="4"/>
        <v>1</v>
      </c>
      <c r="Q10" s="120">
        <v>100</v>
      </c>
      <c r="R10" s="110" t="s">
        <v>24</v>
      </c>
    </row>
    <row r="11" spans="1:18" ht="12.75">
      <c r="A11" s="110"/>
      <c r="B11" s="53" t="s">
        <v>16</v>
      </c>
      <c r="C11" s="6">
        <v>37897</v>
      </c>
      <c r="D11" s="79">
        <f>($D$4*I11)/100</f>
        <v>180</v>
      </c>
      <c r="E11" s="79">
        <f>($E$4*I11)/100</f>
        <v>50</v>
      </c>
      <c r="F11" s="79">
        <f>($F$4*I11)/100</f>
        <v>35</v>
      </c>
      <c r="G11" s="54"/>
      <c r="H11" s="70">
        <v>2</v>
      </c>
      <c r="I11" s="55">
        <v>100</v>
      </c>
      <c r="J11" s="54">
        <f>J4*0.75</f>
        <v>300</v>
      </c>
      <c r="K11" s="70">
        <f t="shared" si="0"/>
        <v>60</v>
      </c>
      <c r="L11" s="70">
        <f t="shared" si="1"/>
        <v>12</v>
      </c>
      <c r="M11" s="70">
        <f t="shared" si="2"/>
        <v>12</v>
      </c>
      <c r="N11" s="70">
        <f t="shared" si="3"/>
        <v>12</v>
      </c>
      <c r="O11" s="54">
        <v>2</v>
      </c>
      <c r="P11" s="70">
        <f>P4*2</f>
        <v>2</v>
      </c>
      <c r="Q11" s="121">
        <v>100</v>
      </c>
      <c r="R11" s="110" t="s">
        <v>24</v>
      </c>
    </row>
    <row r="12" spans="1:18" ht="12.75">
      <c r="A12" s="110"/>
      <c r="B12" s="5" t="s">
        <v>6</v>
      </c>
      <c r="C12" s="8">
        <v>37898</v>
      </c>
      <c r="D12" s="69"/>
      <c r="E12" s="69"/>
      <c r="F12" s="69"/>
      <c r="G12" s="10"/>
      <c r="H12" s="69"/>
      <c r="I12" s="22"/>
      <c r="J12" s="12"/>
      <c r="K12" s="69">
        <f t="shared" si="0"/>
        <v>60</v>
      </c>
      <c r="L12" s="69">
        <f t="shared" si="1"/>
        <v>12</v>
      </c>
      <c r="M12" s="69">
        <f t="shared" si="2"/>
        <v>12</v>
      </c>
      <c r="N12" s="69">
        <f t="shared" si="3"/>
        <v>12</v>
      </c>
      <c r="O12" s="12">
        <v>2</v>
      </c>
      <c r="P12" s="69">
        <f aca="true" t="shared" si="5" ref="P12:P17">$P$5*2</f>
        <v>2</v>
      </c>
      <c r="Q12" s="120">
        <v>100</v>
      </c>
      <c r="R12" s="110" t="s">
        <v>24</v>
      </c>
    </row>
    <row r="13" spans="1:18" ht="12.75">
      <c r="A13" s="110"/>
      <c r="B13" s="5" t="s">
        <v>17</v>
      </c>
      <c r="C13" s="8">
        <v>37899</v>
      </c>
      <c r="D13" s="69"/>
      <c r="E13" s="69"/>
      <c r="F13" s="69"/>
      <c r="G13" s="10"/>
      <c r="H13" s="69"/>
      <c r="I13" s="22"/>
      <c r="J13" s="12"/>
      <c r="K13" s="69">
        <f t="shared" si="0"/>
        <v>60</v>
      </c>
      <c r="L13" s="69">
        <f t="shared" si="1"/>
        <v>12</v>
      </c>
      <c r="M13" s="69">
        <f t="shared" si="2"/>
        <v>12</v>
      </c>
      <c r="N13" s="69">
        <f t="shared" si="3"/>
        <v>12</v>
      </c>
      <c r="O13" s="12">
        <v>2</v>
      </c>
      <c r="P13" s="69">
        <f t="shared" si="5"/>
        <v>2</v>
      </c>
      <c r="Q13" s="120">
        <v>100</v>
      </c>
      <c r="R13" s="110" t="s">
        <v>24</v>
      </c>
    </row>
    <row r="14" spans="1:24" ht="12.75">
      <c r="A14" s="110"/>
      <c r="B14" s="5" t="s">
        <v>18</v>
      </c>
      <c r="C14" s="8">
        <v>37900</v>
      </c>
      <c r="D14" s="69"/>
      <c r="E14" s="69"/>
      <c r="F14" s="69"/>
      <c r="G14" s="10"/>
      <c r="H14" s="69"/>
      <c r="I14" s="22"/>
      <c r="J14" s="12"/>
      <c r="K14" s="69">
        <f t="shared" si="0"/>
        <v>60</v>
      </c>
      <c r="L14" s="69">
        <f t="shared" si="1"/>
        <v>12</v>
      </c>
      <c r="M14" s="69">
        <f t="shared" si="2"/>
        <v>12</v>
      </c>
      <c r="N14" s="69">
        <f t="shared" si="3"/>
        <v>12</v>
      </c>
      <c r="O14" s="12">
        <v>2</v>
      </c>
      <c r="P14" s="69">
        <f t="shared" si="5"/>
        <v>2</v>
      </c>
      <c r="Q14" s="120">
        <v>100</v>
      </c>
      <c r="R14" s="110" t="s">
        <v>24</v>
      </c>
      <c r="S14" s="2"/>
      <c r="T14" s="2"/>
      <c r="U14" s="2"/>
      <c r="V14" s="2"/>
      <c r="W14" s="2"/>
      <c r="X14" s="2"/>
    </row>
    <row r="15" spans="1:20" ht="12.75">
      <c r="A15" s="110">
        <v>2</v>
      </c>
      <c r="B15" s="5" t="s">
        <v>19</v>
      </c>
      <c r="C15" s="8">
        <v>37901</v>
      </c>
      <c r="D15" s="113">
        <v>120</v>
      </c>
      <c r="E15" s="113">
        <v>50</v>
      </c>
      <c r="F15" s="113">
        <v>25</v>
      </c>
      <c r="G15" s="114"/>
      <c r="H15" s="113">
        <v>2</v>
      </c>
      <c r="I15" s="115">
        <v>100</v>
      </c>
      <c r="J15" s="114">
        <v>300</v>
      </c>
      <c r="K15" s="69">
        <f t="shared" si="0"/>
        <v>60</v>
      </c>
      <c r="L15" s="69">
        <f t="shared" si="1"/>
        <v>12</v>
      </c>
      <c r="M15" s="69">
        <f t="shared" si="2"/>
        <v>12</v>
      </c>
      <c r="N15" s="69">
        <f t="shared" si="3"/>
        <v>12</v>
      </c>
      <c r="O15" s="12">
        <v>2</v>
      </c>
      <c r="P15" s="69">
        <f t="shared" si="5"/>
        <v>2</v>
      </c>
      <c r="Q15" s="120">
        <v>100</v>
      </c>
      <c r="R15" s="110" t="s">
        <v>24</v>
      </c>
      <c r="T15" s="4"/>
    </row>
    <row r="16" spans="1:18" ht="12.75">
      <c r="A16" s="110"/>
      <c r="B16" s="5" t="s">
        <v>20</v>
      </c>
      <c r="C16" s="8">
        <v>37902</v>
      </c>
      <c r="D16" s="69"/>
      <c r="E16" s="69"/>
      <c r="F16" s="69"/>
      <c r="G16" s="10"/>
      <c r="H16" s="69"/>
      <c r="I16" s="22"/>
      <c r="J16" s="12"/>
      <c r="K16" s="69">
        <f t="shared" si="0"/>
        <v>60</v>
      </c>
      <c r="L16" s="69">
        <f t="shared" si="1"/>
        <v>12</v>
      </c>
      <c r="M16" s="69">
        <f t="shared" si="2"/>
        <v>12</v>
      </c>
      <c r="N16" s="69">
        <f t="shared" si="3"/>
        <v>12</v>
      </c>
      <c r="O16" s="12">
        <v>2</v>
      </c>
      <c r="P16" s="69">
        <f t="shared" si="5"/>
        <v>2</v>
      </c>
      <c r="Q16" s="120">
        <v>100</v>
      </c>
      <c r="R16" s="110" t="s">
        <v>24</v>
      </c>
    </row>
    <row r="17" spans="1:18" ht="12.75">
      <c r="A17" s="110"/>
      <c r="B17" s="5" t="s">
        <v>21</v>
      </c>
      <c r="C17" s="8">
        <v>37903</v>
      </c>
      <c r="D17" s="69"/>
      <c r="E17" s="69"/>
      <c r="F17" s="69"/>
      <c r="G17" s="10"/>
      <c r="H17" s="69"/>
      <c r="I17" s="22"/>
      <c r="J17" s="12"/>
      <c r="K17" s="69">
        <f t="shared" si="0"/>
        <v>60</v>
      </c>
      <c r="L17" s="69">
        <f t="shared" si="1"/>
        <v>12</v>
      </c>
      <c r="M17" s="69">
        <f t="shared" si="2"/>
        <v>12</v>
      </c>
      <c r="N17" s="69">
        <f t="shared" si="3"/>
        <v>12</v>
      </c>
      <c r="O17" s="12">
        <v>2</v>
      </c>
      <c r="P17" s="69">
        <f t="shared" si="5"/>
        <v>2</v>
      </c>
      <c r="Q17" s="120">
        <v>100</v>
      </c>
      <c r="R17" s="110" t="s">
        <v>24</v>
      </c>
    </row>
    <row r="18" spans="1:18" ht="12.75">
      <c r="A18" s="110"/>
      <c r="B18" s="53" t="s">
        <v>16</v>
      </c>
      <c r="C18" s="6">
        <v>37904</v>
      </c>
      <c r="D18" s="79">
        <f>($D$4*I18)/100</f>
        <v>180</v>
      </c>
      <c r="E18" s="79">
        <f>($E$4*I18)/100</f>
        <v>50</v>
      </c>
      <c r="F18" s="79">
        <f>($F$4*I18)/100</f>
        <v>35</v>
      </c>
      <c r="G18" s="54"/>
      <c r="H18" s="70">
        <v>3</v>
      </c>
      <c r="I18" s="55">
        <v>100</v>
      </c>
      <c r="J18" s="54">
        <f>J4*0.5</f>
        <v>200</v>
      </c>
      <c r="K18" s="70">
        <f t="shared" si="0"/>
        <v>60</v>
      </c>
      <c r="L18" s="70">
        <f t="shared" si="1"/>
        <v>12</v>
      </c>
      <c r="M18" s="70">
        <f t="shared" si="2"/>
        <v>12</v>
      </c>
      <c r="N18" s="70">
        <f t="shared" si="3"/>
        <v>12</v>
      </c>
      <c r="O18" s="54">
        <v>3</v>
      </c>
      <c r="P18" s="70">
        <f>$P$4*3</f>
        <v>3</v>
      </c>
      <c r="Q18" s="121">
        <v>100</v>
      </c>
      <c r="R18" s="110" t="s">
        <v>24</v>
      </c>
    </row>
    <row r="19" spans="1:18" ht="12.75">
      <c r="A19" s="110"/>
      <c r="B19" s="5" t="s">
        <v>6</v>
      </c>
      <c r="C19" s="8">
        <v>37905</v>
      </c>
      <c r="D19" s="69"/>
      <c r="E19" s="69"/>
      <c r="F19" s="69"/>
      <c r="G19" s="10"/>
      <c r="H19" s="69"/>
      <c r="I19" s="22"/>
      <c r="J19" s="12"/>
      <c r="K19" s="69">
        <f t="shared" si="0"/>
        <v>60</v>
      </c>
      <c r="L19" s="69">
        <f t="shared" si="1"/>
        <v>12</v>
      </c>
      <c r="M19" s="69">
        <f t="shared" si="2"/>
        <v>12</v>
      </c>
      <c r="N19" s="69">
        <f t="shared" si="3"/>
        <v>12</v>
      </c>
      <c r="O19" s="12">
        <v>3</v>
      </c>
      <c r="P19" s="71">
        <f aca="true" t="shared" si="6" ref="P19:P24">$P$5*3</f>
        <v>3</v>
      </c>
      <c r="Q19" s="120">
        <v>100</v>
      </c>
      <c r="R19" s="110" t="s">
        <v>24</v>
      </c>
    </row>
    <row r="20" spans="1:18" ht="12.75">
      <c r="A20" s="110"/>
      <c r="B20" s="5" t="s">
        <v>17</v>
      </c>
      <c r="C20" s="8">
        <v>37906</v>
      </c>
      <c r="D20" s="69"/>
      <c r="E20" s="69"/>
      <c r="F20" s="69"/>
      <c r="G20" s="10"/>
      <c r="H20" s="69"/>
      <c r="I20" s="22"/>
      <c r="J20" s="12"/>
      <c r="K20" s="69">
        <f t="shared" si="0"/>
        <v>60</v>
      </c>
      <c r="L20" s="69">
        <f t="shared" si="1"/>
        <v>12</v>
      </c>
      <c r="M20" s="69">
        <f t="shared" si="2"/>
        <v>12</v>
      </c>
      <c r="N20" s="69">
        <f t="shared" si="3"/>
        <v>12</v>
      </c>
      <c r="O20" s="12">
        <v>3</v>
      </c>
      <c r="P20" s="71">
        <f t="shared" si="6"/>
        <v>3</v>
      </c>
      <c r="Q20" s="120">
        <v>100</v>
      </c>
      <c r="R20" s="110" t="s">
        <v>24</v>
      </c>
    </row>
    <row r="21" spans="1:18" ht="12.75">
      <c r="A21" s="110"/>
      <c r="B21" s="5" t="s">
        <v>18</v>
      </c>
      <c r="C21" s="8">
        <v>37907</v>
      </c>
      <c r="D21" s="69"/>
      <c r="E21" s="69"/>
      <c r="F21" s="69"/>
      <c r="G21" s="10"/>
      <c r="H21" s="69"/>
      <c r="I21" s="22"/>
      <c r="J21" s="12"/>
      <c r="K21" s="69">
        <f t="shared" si="0"/>
        <v>60</v>
      </c>
      <c r="L21" s="69">
        <f t="shared" si="1"/>
        <v>12</v>
      </c>
      <c r="M21" s="69">
        <f t="shared" si="2"/>
        <v>12</v>
      </c>
      <c r="N21" s="69">
        <f t="shared" si="3"/>
        <v>12</v>
      </c>
      <c r="O21" s="12">
        <v>3</v>
      </c>
      <c r="P21" s="71">
        <f t="shared" si="6"/>
        <v>3</v>
      </c>
      <c r="Q21" s="120">
        <v>100</v>
      </c>
      <c r="R21" s="110" t="s">
        <v>24</v>
      </c>
    </row>
    <row r="22" spans="1:18" ht="12.75">
      <c r="A22" s="110"/>
      <c r="B22" s="5" t="s">
        <v>19</v>
      </c>
      <c r="C22" s="8">
        <v>37908</v>
      </c>
      <c r="D22" s="69"/>
      <c r="E22" s="69"/>
      <c r="F22" s="69"/>
      <c r="G22" s="10"/>
      <c r="H22" s="69"/>
      <c r="I22" s="22"/>
      <c r="J22" s="12"/>
      <c r="K22" s="69">
        <f t="shared" si="0"/>
        <v>60</v>
      </c>
      <c r="L22" s="69">
        <f t="shared" si="1"/>
        <v>12</v>
      </c>
      <c r="M22" s="69">
        <f t="shared" si="2"/>
        <v>12</v>
      </c>
      <c r="N22" s="69">
        <f t="shared" si="3"/>
        <v>12</v>
      </c>
      <c r="O22" s="12">
        <v>3</v>
      </c>
      <c r="P22" s="71">
        <f t="shared" si="6"/>
        <v>3</v>
      </c>
      <c r="Q22" s="120">
        <v>100</v>
      </c>
      <c r="R22" s="110" t="s">
        <v>24</v>
      </c>
    </row>
    <row r="23" spans="1:18" ht="12.75">
      <c r="A23" s="110"/>
      <c r="B23" s="5" t="s">
        <v>20</v>
      </c>
      <c r="C23" s="8">
        <v>37909</v>
      </c>
      <c r="D23" s="69"/>
      <c r="E23" s="69"/>
      <c r="F23" s="69"/>
      <c r="G23" s="10"/>
      <c r="H23" s="69"/>
      <c r="I23" s="22"/>
      <c r="J23" s="12"/>
      <c r="K23" s="69">
        <f t="shared" si="0"/>
        <v>60</v>
      </c>
      <c r="L23" s="69">
        <f t="shared" si="1"/>
        <v>12</v>
      </c>
      <c r="M23" s="69">
        <f t="shared" si="2"/>
        <v>12</v>
      </c>
      <c r="N23" s="69">
        <f t="shared" si="3"/>
        <v>12</v>
      </c>
      <c r="O23" s="12">
        <v>3</v>
      </c>
      <c r="P23" s="71">
        <f t="shared" si="6"/>
        <v>3</v>
      </c>
      <c r="Q23" s="120">
        <v>100</v>
      </c>
      <c r="R23" s="110" t="s">
        <v>24</v>
      </c>
    </row>
    <row r="24" spans="1:18" ht="12.75">
      <c r="A24" s="110"/>
      <c r="B24" s="5" t="s">
        <v>21</v>
      </c>
      <c r="C24" s="8">
        <v>37910</v>
      </c>
      <c r="D24" s="69"/>
      <c r="E24" s="69"/>
      <c r="F24" s="69"/>
      <c r="G24" s="10"/>
      <c r="H24" s="69"/>
      <c r="I24" s="22"/>
      <c r="J24" s="12"/>
      <c r="K24" s="69">
        <f t="shared" si="0"/>
        <v>60</v>
      </c>
      <c r="L24" s="69">
        <f t="shared" si="1"/>
        <v>12</v>
      </c>
      <c r="M24" s="69">
        <f t="shared" si="2"/>
        <v>12</v>
      </c>
      <c r="N24" s="69">
        <f t="shared" si="3"/>
        <v>12</v>
      </c>
      <c r="O24" s="12">
        <v>3</v>
      </c>
      <c r="P24" s="71">
        <f t="shared" si="6"/>
        <v>3</v>
      </c>
      <c r="Q24" s="120">
        <v>100</v>
      </c>
      <c r="R24" s="110" t="s">
        <v>24</v>
      </c>
    </row>
    <row r="25" spans="1:18" ht="12.75">
      <c r="A25" s="110"/>
      <c r="B25" s="53" t="s">
        <v>16</v>
      </c>
      <c r="C25" s="6">
        <v>37911</v>
      </c>
      <c r="D25" s="79">
        <f>($D$4*I25)/100</f>
        <v>180</v>
      </c>
      <c r="E25" s="79">
        <f>($E$4*I25)/100</f>
        <v>50</v>
      </c>
      <c r="F25" s="79">
        <f>($F$4*I25)/100</f>
        <v>35</v>
      </c>
      <c r="G25" s="54"/>
      <c r="H25" s="70">
        <v>3</v>
      </c>
      <c r="I25" s="55">
        <v>100</v>
      </c>
      <c r="J25" s="54">
        <f>J4*0.25</f>
        <v>100</v>
      </c>
      <c r="K25" s="70">
        <f t="shared" si="0"/>
        <v>60</v>
      </c>
      <c r="L25" s="70">
        <f t="shared" si="1"/>
        <v>12</v>
      </c>
      <c r="M25" s="70">
        <f t="shared" si="2"/>
        <v>12</v>
      </c>
      <c r="N25" s="70">
        <f t="shared" si="3"/>
        <v>12</v>
      </c>
      <c r="O25" s="54">
        <v>3</v>
      </c>
      <c r="P25" s="70">
        <v>3</v>
      </c>
      <c r="Q25" s="121">
        <v>100</v>
      </c>
      <c r="R25" s="110" t="s">
        <v>24</v>
      </c>
    </row>
    <row r="26" spans="1:18" ht="12.75">
      <c r="A26" s="110"/>
      <c r="B26" s="5" t="s">
        <v>6</v>
      </c>
      <c r="C26" s="8">
        <v>37912</v>
      </c>
      <c r="D26" s="69"/>
      <c r="E26" s="69"/>
      <c r="F26" s="69"/>
      <c r="G26" s="10"/>
      <c r="H26" s="69"/>
      <c r="I26" s="23"/>
      <c r="J26" s="12"/>
      <c r="K26" s="69">
        <f t="shared" si="0"/>
        <v>60</v>
      </c>
      <c r="L26" s="69">
        <f t="shared" si="1"/>
        <v>12</v>
      </c>
      <c r="M26" s="69">
        <f t="shared" si="2"/>
        <v>12</v>
      </c>
      <c r="N26" s="69">
        <f t="shared" si="3"/>
        <v>12</v>
      </c>
      <c r="O26" s="12">
        <v>3</v>
      </c>
      <c r="P26" s="71">
        <v>3</v>
      </c>
      <c r="Q26" s="120">
        <v>100</v>
      </c>
      <c r="R26" s="110" t="s">
        <v>24</v>
      </c>
    </row>
    <row r="27" spans="1:18" ht="12.75">
      <c r="A27" s="110"/>
      <c r="B27" s="5" t="s">
        <v>17</v>
      </c>
      <c r="C27" s="8">
        <v>37913</v>
      </c>
      <c r="D27" s="69"/>
      <c r="E27" s="69"/>
      <c r="F27" s="69"/>
      <c r="G27" s="10"/>
      <c r="H27" s="69"/>
      <c r="I27" s="23"/>
      <c r="J27" s="12"/>
      <c r="K27" s="69">
        <f t="shared" si="0"/>
        <v>60</v>
      </c>
      <c r="L27" s="69">
        <f t="shared" si="1"/>
        <v>12</v>
      </c>
      <c r="M27" s="69">
        <f t="shared" si="2"/>
        <v>12</v>
      </c>
      <c r="N27" s="69">
        <f t="shared" si="3"/>
        <v>12</v>
      </c>
      <c r="O27" s="12">
        <v>3</v>
      </c>
      <c r="P27" s="71">
        <v>3</v>
      </c>
      <c r="Q27" s="120">
        <v>100</v>
      </c>
      <c r="R27" s="110" t="s">
        <v>24</v>
      </c>
    </row>
    <row r="28" spans="1:18" ht="12.75">
      <c r="A28" s="110"/>
      <c r="B28" s="5" t="s">
        <v>18</v>
      </c>
      <c r="C28" s="8">
        <v>37914</v>
      </c>
      <c r="D28" s="69"/>
      <c r="E28" s="69"/>
      <c r="F28" s="69"/>
      <c r="G28" s="12"/>
      <c r="H28" s="69"/>
      <c r="I28" s="23"/>
      <c r="J28" s="12"/>
      <c r="K28" s="69">
        <f t="shared" si="0"/>
        <v>60</v>
      </c>
      <c r="L28" s="69">
        <f t="shared" si="1"/>
        <v>12</v>
      </c>
      <c r="M28" s="69">
        <f t="shared" si="2"/>
        <v>12</v>
      </c>
      <c r="N28" s="69">
        <f t="shared" si="3"/>
        <v>12</v>
      </c>
      <c r="O28" s="12">
        <v>3</v>
      </c>
      <c r="P28" s="71">
        <v>3</v>
      </c>
      <c r="Q28" s="120">
        <v>100</v>
      </c>
      <c r="R28" s="110" t="s">
        <v>24</v>
      </c>
    </row>
    <row r="29" spans="1:18" ht="12.75">
      <c r="A29" s="110">
        <v>3</v>
      </c>
      <c r="B29" s="5" t="s">
        <v>19</v>
      </c>
      <c r="C29" s="8">
        <v>37915</v>
      </c>
      <c r="D29" s="113">
        <v>189</v>
      </c>
      <c r="E29" s="113">
        <v>53</v>
      </c>
      <c r="F29" s="113">
        <v>37</v>
      </c>
      <c r="G29" s="114"/>
      <c r="H29" s="113">
        <v>3</v>
      </c>
      <c r="I29" s="115">
        <v>100</v>
      </c>
      <c r="J29" s="114"/>
      <c r="K29" s="69">
        <f t="shared" si="0"/>
        <v>60</v>
      </c>
      <c r="L29" s="69">
        <f t="shared" si="1"/>
        <v>12</v>
      </c>
      <c r="M29" s="69">
        <f t="shared" si="2"/>
        <v>12</v>
      </c>
      <c r="N29" s="69">
        <f t="shared" si="3"/>
        <v>12</v>
      </c>
      <c r="O29" s="12">
        <v>3</v>
      </c>
      <c r="P29" s="71">
        <v>3</v>
      </c>
      <c r="Q29" s="120">
        <v>100</v>
      </c>
      <c r="R29" s="110" t="s">
        <v>24</v>
      </c>
    </row>
    <row r="30" spans="1:18" ht="12.75">
      <c r="A30" s="110"/>
      <c r="B30" s="5" t="s">
        <v>20</v>
      </c>
      <c r="C30" s="8">
        <v>37916</v>
      </c>
      <c r="D30" s="69"/>
      <c r="E30" s="69"/>
      <c r="F30" s="69"/>
      <c r="G30" s="12"/>
      <c r="H30" s="69"/>
      <c r="I30" s="23"/>
      <c r="J30" s="12"/>
      <c r="K30" s="69">
        <f t="shared" si="0"/>
        <v>60</v>
      </c>
      <c r="L30" s="69">
        <f t="shared" si="1"/>
        <v>12</v>
      </c>
      <c r="M30" s="69">
        <f t="shared" si="2"/>
        <v>12</v>
      </c>
      <c r="N30" s="69">
        <f t="shared" si="3"/>
        <v>12</v>
      </c>
      <c r="O30" s="12">
        <v>3</v>
      </c>
      <c r="P30" s="71">
        <v>3</v>
      </c>
      <c r="Q30" s="120">
        <v>100</v>
      </c>
      <c r="R30" s="110" t="s">
        <v>24</v>
      </c>
    </row>
    <row r="31" spans="1:18" ht="12.75">
      <c r="A31" s="110"/>
      <c r="B31" s="5" t="s">
        <v>21</v>
      </c>
      <c r="C31" s="8">
        <v>37917</v>
      </c>
      <c r="D31" s="69"/>
      <c r="E31" s="69"/>
      <c r="F31" s="69"/>
      <c r="G31" s="12"/>
      <c r="H31" s="69"/>
      <c r="I31" s="23"/>
      <c r="J31" s="12"/>
      <c r="K31" s="69">
        <f t="shared" si="0"/>
        <v>60</v>
      </c>
      <c r="L31" s="69">
        <f t="shared" si="1"/>
        <v>12</v>
      </c>
      <c r="M31" s="69">
        <f t="shared" si="2"/>
        <v>12</v>
      </c>
      <c r="N31" s="69">
        <f t="shared" si="3"/>
        <v>12</v>
      </c>
      <c r="O31" s="12">
        <v>3</v>
      </c>
      <c r="P31" s="71">
        <v>3</v>
      </c>
      <c r="Q31" s="120">
        <v>100</v>
      </c>
      <c r="R31" s="110" t="s">
        <v>24</v>
      </c>
    </row>
    <row r="32" spans="1:18" ht="12.75">
      <c r="A32" s="110"/>
      <c r="B32" s="9" t="s">
        <v>16</v>
      </c>
      <c r="C32" s="7">
        <v>37918</v>
      </c>
      <c r="D32" s="68"/>
      <c r="E32" s="68"/>
      <c r="F32" s="68"/>
      <c r="G32" s="11"/>
      <c r="H32" s="68"/>
      <c r="I32" s="15">
        <f>I4*1.05</f>
        <v>105</v>
      </c>
      <c r="J32" s="11"/>
      <c r="K32" s="68">
        <f aca="true" t="shared" si="7" ref="K32:K95">($K$4*Q32)/100</f>
        <v>63</v>
      </c>
      <c r="L32" s="68">
        <f>($L$4*Q32)/100</f>
        <v>12.6</v>
      </c>
      <c r="M32" s="68">
        <f aca="true" t="shared" si="8" ref="M32:M95">($M$4*Q32)/100</f>
        <v>12.6</v>
      </c>
      <c r="N32" s="68">
        <f aca="true" t="shared" si="9" ref="N32:N95">($N$4*Q32)/100</f>
        <v>12.6</v>
      </c>
      <c r="O32" s="83">
        <v>3</v>
      </c>
      <c r="P32" s="68">
        <v>3</v>
      </c>
      <c r="Q32" s="119">
        <v>105</v>
      </c>
      <c r="R32" s="110" t="s">
        <v>24</v>
      </c>
    </row>
    <row r="33" spans="1:18" ht="12.75">
      <c r="A33" s="110"/>
      <c r="B33" s="5" t="s">
        <v>6</v>
      </c>
      <c r="C33" s="8">
        <v>37919</v>
      </c>
      <c r="D33" s="69"/>
      <c r="E33" s="69"/>
      <c r="F33" s="69"/>
      <c r="G33" s="10"/>
      <c r="H33" s="69"/>
      <c r="I33" s="22"/>
      <c r="J33" s="10"/>
      <c r="K33" s="69">
        <f t="shared" si="7"/>
        <v>63</v>
      </c>
      <c r="L33" s="69">
        <f aca="true" t="shared" si="10" ref="L33:L59">($L$5*Q33)/100</f>
        <v>12.6</v>
      </c>
      <c r="M33" s="69">
        <f t="shared" si="8"/>
        <v>12.6</v>
      </c>
      <c r="N33" s="69">
        <f t="shared" si="9"/>
        <v>12.6</v>
      </c>
      <c r="O33" s="10">
        <v>3</v>
      </c>
      <c r="P33" s="71">
        <v>3</v>
      </c>
      <c r="Q33" s="122">
        <f aca="true" t="shared" si="11" ref="Q33:Q59">Q5*1.05</f>
        <v>105</v>
      </c>
      <c r="R33" s="110" t="s">
        <v>24</v>
      </c>
    </row>
    <row r="34" spans="1:18" ht="12.75">
      <c r="A34" s="110"/>
      <c r="B34" s="5" t="s">
        <v>17</v>
      </c>
      <c r="C34" s="8">
        <v>37920</v>
      </c>
      <c r="D34" s="69"/>
      <c r="E34" s="69"/>
      <c r="F34" s="69"/>
      <c r="G34" s="10"/>
      <c r="H34" s="69"/>
      <c r="I34" s="22"/>
      <c r="J34" s="10"/>
      <c r="K34" s="69">
        <f t="shared" si="7"/>
        <v>63</v>
      </c>
      <c r="L34" s="69">
        <f t="shared" si="10"/>
        <v>12.6</v>
      </c>
      <c r="M34" s="69">
        <f t="shared" si="8"/>
        <v>12.6</v>
      </c>
      <c r="N34" s="69">
        <f t="shared" si="9"/>
        <v>12.6</v>
      </c>
      <c r="O34" s="10">
        <v>3</v>
      </c>
      <c r="P34" s="71">
        <v>3</v>
      </c>
      <c r="Q34" s="122">
        <f t="shared" si="11"/>
        <v>105</v>
      </c>
      <c r="R34" s="110" t="s">
        <v>24</v>
      </c>
    </row>
    <row r="35" spans="1:18" ht="12.75">
      <c r="A35" s="110"/>
      <c r="B35" s="5" t="s">
        <v>18</v>
      </c>
      <c r="C35" s="8">
        <v>37921</v>
      </c>
      <c r="D35" s="69"/>
      <c r="E35" s="69"/>
      <c r="F35" s="69"/>
      <c r="G35" s="10"/>
      <c r="H35" s="69"/>
      <c r="I35" s="22"/>
      <c r="J35" s="10"/>
      <c r="K35" s="69">
        <f t="shared" si="7"/>
        <v>63</v>
      </c>
      <c r="L35" s="69">
        <f t="shared" si="10"/>
        <v>12.6</v>
      </c>
      <c r="M35" s="69">
        <f t="shared" si="8"/>
        <v>12.6</v>
      </c>
      <c r="N35" s="69">
        <f t="shared" si="9"/>
        <v>12.6</v>
      </c>
      <c r="O35" s="10">
        <v>3</v>
      </c>
      <c r="P35" s="71">
        <v>3</v>
      </c>
      <c r="Q35" s="122">
        <f t="shared" si="11"/>
        <v>105</v>
      </c>
      <c r="R35" s="110" t="s">
        <v>24</v>
      </c>
    </row>
    <row r="36" spans="1:18" ht="12.75">
      <c r="A36" s="110">
        <v>4</v>
      </c>
      <c r="B36" s="5" t="s">
        <v>19</v>
      </c>
      <c r="C36" s="8">
        <v>37922</v>
      </c>
      <c r="D36" s="113">
        <v>189</v>
      </c>
      <c r="E36" s="113">
        <v>53</v>
      </c>
      <c r="F36" s="113">
        <v>37</v>
      </c>
      <c r="G36" s="114"/>
      <c r="H36" s="113">
        <v>2</v>
      </c>
      <c r="I36" s="115">
        <v>105</v>
      </c>
      <c r="J36" s="114">
        <v>400</v>
      </c>
      <c r="K36" s="69">
        <f t="shared" si="7"/>
        <v>63</v>
      </c>
      <c r="L36" s="69">
        <f t="shared" si="10"/>
        <v>12.6</v>
      </c>
      <c r="M36" s="69">
        <f t="shared" si="8"/>
        <v>12.6</v>
      </c>
      <c r="N36" s="69">
        <f t="shared" si="9"/>
        <v>12.6</v>
      </c>
      <c r="O36" s="10">
        <v>3</v>
      </c>
      <c r="P36" s="71">
        <v>3</v>
      </c>
      <c r="Q36" s="122">
        <f t="shared" si="11"/>
        <v>105</v>
      </c>
      <c r="R36" s="110" t="s">
        <v>24</v>
      </c>
    </row>
    <row r="37" spans="1:18" ht="12.75">
      <c r="A37" s="110"/>
      <c r="B37" s="5" t="s">
        <v>20</v>
      </c>
      <c r="C37" s="8">
        <v>37923</v>
      </c>
      <c r="D37" s="69"/>
      <c r="E37" s="69"/>
      <c r="F37" s="69"/>
      <c r="G37" s="10"/>
      <c r="H37" s="69"/>
      <c r="I37" s="22"/>
      <c r="J37" s="10"/>
      <c r="K37" s="69">
        <f t="shared" si="7"/>
        <v>63</v>
      </c>
      <c r="L37" s="69">
        <f t="shared" si="10"/>
        <v>12.6</v>
      </c>
      <c r="M37" s="69">
        <f t="shared" si="8"/>
        <v>12.6</v>
      </c>
      <c r="N37" s="69">
        <f t="shared" si="9"/>
        <v>12.6</v>
      </c>
      <c r="O37" s="10">
        <v>3</v>
      </c>
      <c r="P37" s="71">
        <v>3</v>
      </c>
      <c r="Q37" s="122">
        <f t="shared" si="11"/>
        <v>105</v>
      </c>
      <c r="R37" s="110" t="s">
        <v>24</v>
      </c>
    </row>
    <row r="38" spans="1:18" ht="12.75">
      <c r="A38" s="110"/>
      <c r="B38" s="5" t="s">
        <v>21</v>
      </c>
      <c r="C38" s="8">
        <v>37924</v>
      </c>
      <c r="D38" s="69"/>
      <c r="E38" s="69"/>
      <c r="F38" s="69"/>
      <c r="G38" s="10"/>
      <c r="H38" s="69"/>
      <c r="I38" s="22"/>
      <c r="J38" s="10"/>
      <c r="K38" s="69">
        <f t="shared" si="7"/>
        <v>63</v>
      </c>
      <c r="L38" s="69">
        <f t="shared" si="10"/>
        <v>12.6</v>
      </c>
      <c r="M38" s="69">
        <f t="shared" si="8"/>
        <v>12.6</v>
      </c>
      <c r="N38" s="69">
        <f t="shared" si="9"/>
        <v>12.6</v>
      </c>
      <c r="O38" s="10">
        <v>3</v>
      </c>
      <c r="P38" s="71">
        <v>3</v>
      </c>
      <c r="Q38" s="122">
        <f t="shared" si="11"/>
        <v>105</v>
      </c>
      <c r="R38" s="110" t="s">
        <v>24</v>
      </c>
    </row>
    <row r="39" spans="1:18" ht="12.75">
      <c r="A39" s="110"/>
      <c r="B39" s="53" t="s">
        <v>16</v>
      </c>
      <c r="C39" s="6">
        <v>37925</v>
      </c>
      <c r="D39" s="70">
        <f>($D$4*I39)/100</f>
        <v>189</v>
      </c>
      <c r="E39" s="70">
        <f>($E$4*I39)/100</f>
        <v>52.5</v>
      </c>
      <c r="F39" s="70">
        <f>($F$4*I39)/100</f>
        <v>36.75</v>
      </c>
      <c r="G39" s="54"/>
      <c r="H39" s="70">
        <v>3</v>
      </c>
      <c r="I39" s="55">
        <f>I11*1.05</f>
        <v>105</v>
      </c>
      <c r="J39" s="54"/>
      <c r="K39" s="70">
        <f t="shared" si="7"/>
        <v>63</v>
      </c>
      <c r="L39" s="70">
        <f t="shared" si="10"/>
        <v>12.6</v>
      </c>
      <c r="M39" s="70">
        <f t="shared" si="8"/>
        <v>12.6</v>
      </c>
      <c r="N39" s="70">
        <f t="shared" si="9"/>
        <v>12.6</v>
      </c>
      <c r="O39" s="54">
        <v>3</v>
      </c>
      <c r="P39" s="70">
        <v>3</v>
      </c>
      <c r="Q39" s="123">
        <f t="shared" si="11"/>
        <v>105</v>
      </c>
      <c r="R39" s="110" t="s">
        <v>24</v>
      </c>
    </row>
    <row r="40" spans="1:18" ht="12.75">
      <c r="A40" s="110"/>
      <c r="B40" s="5" t="s">
        <v>6</v>
      </c>
      <c r="C40" s="8">
        <v>37926</v>
      </c>
      <c r="D40" s="69"/>
      <c r="E40" s="69"/>
      <c r="F40" s="69"/>
      <c r="G40" s="10"/>
      <c r="H40" s="69"/>
      <c r="I40" s="22"/>
      <c r="J40" s="12"/>
      <c r="K40" s="69">
        <f t="shared" si="7"/>
        <v>63</v>
      </c>
      <c r="L40" s="69">
        <f t="shared" si="10"/>
        <v>12.6</v>
      </c>
      <c r="M40" s="69">
        <f t="shared" si="8"/>
        <v>12.6</v>
      </c>
      <c r="N40" s="69">
        <f t="shared" si="9"/>
        <v>12.6</v>
      </c>
      <c r="O40" s="12">
        <v>3</v>
      </c>
      <c r="P40" s="71">
        <v>3</v>
      </c>
      <c r="Q40" s="122">
        <f t="shared" si="11"/>
        <v>105</v>
      </c>
      <c r="R40" s="110" t="s">
        <v>24</v>
      </c>
    </row>
    <row r="41" spans="1:18" ht="12.75">
      <c r="A41" s="110"/>
      <c r="B41" s="5" t="s">
        <v>17</v>
      </c>
      <c r="C41" s="8">
        <v>37927</v>
      </c>
      <c r="D41" s="69"/>
      <c r="E41" s="69"/>
      <c r="F41" s="69"/>
      <c r="G41" s="10"/>
      <c r="H41" s="69"/>
      <c r="I41" s="22"/>
      <c r="J41" s="12"/>
      <c r="K41" s="69">
        <f t="shared" si="7"/>
        <v>63</v>
      </c>
      <c r="L41" s="69">
        <f t="shared" si="10"/>
        <v>12.6</v>
      </c>
      <c r="M41" s="69">
        <f t="shared" si="8"/>
        <v>12.6</v>
      </c>
      <c r="N41" s="69">
        <f t="shared" si="9"/>
        <v>12.6</v>
      </c>
      <c r="O41" s="12">
        <v>3</v>
      </c>
      <c r="P41" s="71">
        <v>3</v>
      </c>
      <c r="Q41" s="122">
        <f t="shared" si="11"/>
        <v>105</v>
      </c>
      <c r="R41" s="110" t="s">
        <v>24</v>
      </c>
    </row>
    <row r="42" spans="1:18" ht="12.75">
      <c r="A42" s="110"/>
      <c r="B42" s="5" t="s">
        <v>18</v>
      </c>
      <c r="C42" s="8">
        <v>37928</v>
      </c>
      <c r="D42" s="69"/>
      <c r="E42" s="69"/>
      <c r="F42" s="69"/>
      <c r="G42" s="10"/>
      <c r="H42" s="69"/>
      <c r="I42" s="22"/>
      <c r="J42" s="12"/>
      <c r="K42" s="69">
        <f t="shared" si="7"/>
        <v>63</v>
      </c>
      <c r="L42" s="69">
        <f t="shared" si="10"/>
        <v>12.6</v>
      </c>
      <c r="M42" s="69">
        <f t="shared" si="8"/>
        <v>12.6</v>
      </c>
      <c r="N42" s="69">
        <f t="shared" si="9"/>
        <v>12.6</v>
      </c>
      <c r="O42" s="12">
        <v>3</v>
      </c>
      <c r="P42" s="71">
        <v>3</v>
      </c>
      <c r="Q42" s="122">
        <f t="shared" si="11"/>
        <v>105</v>
      </c>
      <c r="R42" s="110" t="s">
        <v>24</v>
      </c>
    </row>
    <row r="43" spans="1:18" ht="12.75">
      <c r="A43" s="110">
        <v>5</v>
      </c>
      <c r="B43" s="5" t="s">
        <v>19</v>
      </c>
      <c r="C43" s="8">
        <v>37929</v>
      </c>
      <c r="D43" s="113">
        <v>189</v>
      </c>
      <c r="E43" s="113">
        <v>53</v>
      </c>
      <c r="F43" s="113">
        <v>37</v>
      </c>
      <c r="G43" s="114"/>
      <c r="H43" s="113">
        <v>3</v>
      </c>
      <c r="I43" s="115">
        <v>105</v>
      </c>
      <c r="J43" s="114"/>
      <c r="K43" s="69">
        <f t="shared" si="7"/>
        <v>63</v>
      </c>
      <c r="L43" s="69">
        <f t="shared" si="10"/>
        <v>12.6</v>
      </c>
      <c r="M43" s="69">
        <f t="shared" si="8"/>
        <v>12.6</v>
      </c>
      <c r="N43" s="69">
        <f t="shared" si="9"/>
        <v>12.6</v>
      </c>
      <c r="O43" s="12">
        <v>3</v>
      </c>
      <c r="P43" s="71">
        <v>3</v>
      </c>
      <c r="Q43" s="122">
        <f t="shared" si="11"/>
        <v>105</v>
      </c>
      <c r="R43" s="110" t="s">
        <v>24</v>
      </c>
    </row>
    <row r="44" spans="1:18" ht="12.75">
      <c r="A44" s="110"/>
      <c r="B44" s="5" t="s">
        <v>20</v>
      </c>
      <c r="C44" s="8">
        <v>37930</v>
      </c>
      <c r="D44" s="69"/>
      <c r="E44" s="69"/>
      <c r="F44" s="69"/>
      <c r="G44" s="10"/>
      <c r="H44" s="69"/>
      <c r="I44" s="22"/>
      <c r="J44" s="12"/>
      <c r="K44" s="69">
        <f t="shared" si="7"/>
        <v>63</v>
      </c>
      <c r="L44" s="69">
        <f t="shared" si="10"/>
        <v>12.6</v>
      </c>
      <c r="M44" s="69">
        <f t="shared" si="8"/>
        <v>12.6</v>
      </c>
      <c r="N44" s="69">
        <f t="shared" si="9"/>
        <v>12.6</v>
      </c>
      <c r="O44" s="12">
        <v>3</v>
      </c>
      <c r="P44" s="71">
        <v>3</v>
      </c>
      <c r="Q44" s="122">
        <f t="shared" si="11"/>
        <v>105</v>
      </c>
      <c r="R44" s="110" t="s">
        <v>24</v>
      </c>
    </row>
    <row r="45" spans="1:18" ht="12.75">
      <c r="A45" s="110"/>
      <c r="B45" s="5" t="s">
        <v>21</v>
      </c>
      <c r="C45" s="8">
        <v>37931</v>
      </c>
      <c r="D45" s="69"/>
      <c r="E45" s="69"/>
      <c r="F45" s="69"/>
      <c r="G45" s="10"/>
      <c r="H45" s="69"/>
      <c r="I45" s="22"/>
      <c r="J45" s="12"/>
      <c r="K45" s="69">
        <f t="shared" si="7"/>
        <v>63</v>
      </c>
      <c r="L45" s="69">
        <f t="shared" si="10"/>
        <v>12.6</v>
      </c>
      <c r="M45" s="69">
        <f t="shared" si="8"/>
        <v>12.6</v>
      </c>
      <c r="N45" s="69">
        <f t="shared" si="9"/>
        <v>12.6</v>
      </c>
      <c r="O45" s="12">
        <v>3</v>
      </c>
      <c r="P45" s="71">
        <v>3</v>
      </c>
      <c r="Q45" s="122">
        <f t="shared" si="11"/>
        <v>105</v>
      </c>
      <c r="R45" s="110" t="s">
        <v>24</v>
      </c>
    </row>
    <row r="46" spans="1:18" ht="12.75">
      <c r="A46" s="110"/>
      <c r="B46" s="53" t="s">
        <v>16</v>
      </c>
      <c r="C46" s="6">
        <v>37932</v>
      </c>
      <c r="D46" s="70">
        <f>($D$4*I46)/100</f>
        <v>189</v>
      </c>
      <c r="E46" s="70">
        <f>($E$4*I46)/100</f>
        <v>52.5</v>
      </c>
      <c r="F46" s="70">
        <f>($F$4*I46)/100</f>
        <v>36.75</v>
      </c>
      <c r="G46" s="54"/>
      <c r="H46" s="70">
        <v>3</v>
      </c>
      <c r="I46" s="55">
        <f>I18*1.05</f>
        <v>105</v>
      </c>
      <c r="J46" s="54"/>
      <c r="K46" s="70">
        <f t="shared" si="7"/>
        <v>63</v>
      </c>
      <c r="L46" s="70">
        <f t="shared" si="10"/>
        <v>12.6</v>
      </c>
      <c r="M46" s="70">
        <f t="shared" si="8"/>
        <v>12.6</v>
      </c>
      <c r="N46" s="70">
        <f t="shared" si="9"/>
        <v>12.6</v>
      </c>
      <c r="O46" s="54">
        <v>3</v>
      </c>
      <c r="P46" s="70">
        <v>3</v>
      </c>
      <c r="Q46" s="123">
        <f t="shared" si="11"/>
        <v>105</v>
      </c>
      <c r="R46" s="110" t="s">
        <v>24</v>
      </c>
    </row>
    <row r="47" spans="1:18" ht="12.75">
      <c r="A47" s="110"/>
      <c r="B47" s="5" t="s">
        <v>6</v>
      </c>
      <c r="C47" s="8">
        <v>37933</v>
      </c>
      <c r="D47" s="69"/>
      <c r="E47" s="69"/>
      <c r="F47" s="69"/>
      <c r="G47" s="10"/>
      <c r="H47" s="69"/>
      <c r="I47" s="22"/>
      <c r="J47" s="12"/>
      <c r="K47" s="69">
        <f t="shared" si="7"/>
        <v>63</v>
      </c>
      <c r="L47" s="69">
        <f t="shared" si="10"/>
        <v>12.6</v>
      </c>
      <c r="M47" s="69">
        <f t="shared" si="8"/>
        <v>12.6</v>
      </c>
      <c r="N47" s="69">
        <f t="shared" si="9"/>
        <v>12.6</v>
      </c>
      <c r="O47" s="12">
        <v>3</v>
      </c>
      <c r="P47" s="71">
        <v>3</v>
      </c>
      <c r="Q47" s="122">
        <f t="shared" si="11"/>
        <v>105</v>
      </c>
      <c r="R47" s="110" t="s">
        <v>24</v>
      </c>
    </row>
    <row r="48" spans="1:18" ht="12.75">
      <c r="A48" s="110"/>
      <c r="B48" s="5" t="s">
        <v>17</v>
      </c>
      <c r="C48" s="8">
        <v>37934</v>
      </c>
      <c r="D48" s="69"/>
      <c r="E48" s="69"/>
      <c r="F48" s="69"/>
      <c r="G48" s="10"/>
      <c r="H48" s="69"/>
      <c r="I48" s="22"/>
      <c r="J48" s="12"/>
      <c r="K48" s="69">
        <f t="shared" si="7"/>
        <v>63</v>
      </c>
      <c r="L48" s="69">
        <f t="shared" si="10"/>
        <v>12.6</v>
      </c>
      <c r="M48" s="69">
        <f t="shared" si="8"/>
        <v>12.6</v>
      </c>
      <c r="N48" s="69">
        <f t="shared" si="9"/>
        <v>12.6</v>
      </c>
      <c r="O48" s="12">
        <v>3</v>
      </c>
      <c r="P48" s="71">
        <v>3</v>
      </c>
      <c r="Q48" s="122">
        <f t="shared" si="11"/>
        <v>105</v>
      </c>
      <c r="R48" s="110" t="s">
        <v>24</v>
      </c>
    </row>
    <row r="49" spans="1:21" ht="12.75">
      <c r="A49" s="110"/>
      <c r="B49" s="5" t="s">
        <v>18</v>
      </c>
      <c r="C49" s="8">
        <v>37935</v>
      </c>
      <c r="D49" s="69"/>
      <c r="E49" s="69"/>
      <c r="F49" s="69"/>
      <c r="G49" s="10"/>
      <c r="H49" s="69"/>
      <c r="I49" s="22"/>
      <c r="J49" s="12"/>
      <c r="K49" s="69">
        <f t="shared" si="7"/>
        <v>63</v>
      </c>
      <c r="L49" s="69">
        <f t="shared" si="10"/>
        <v>12.6</v>
      </c>
      <c r="M49" s="69">
        <f t="shared" si="8"/>
        <v>12.6</v>
      </c>
      <c r="N49" s="69">
        <f t="shared" si="9"/>
        <v>12.6</v>
      </c>
      <c r="O49" s="12">
        <v>3</v>
      </c>
      <c r="P49" s="71">
        <v>3</v>
      </c>
      <c r="Q49" s="122">
        <f t="shared" si="11"/>
        <v>105</v>
      </c>
      <c r="R49" s="110" t="s">
        <v>24</v>
      </c>
      <c r="U49" s="4"/>
    </row>
    <row r="50" spans="1:21" ht="12.75">
      <c r="A50" s="110"/>
      <c r="B50" s="5" t="s">
        <v>19</v>
      </c>
      <c r="C50" s="8">
        <v>37936</v>
      </c>
      <c r="D50" s="69"/>
      <c r="E50" s="69"/>
      <c r="F50" s="69"/>
      <c r="G50" s="10"/>
      <c r="H50" s="69"/>
      <c r="I50" s="22"/>
      <c r="J50" s="12"/>
      <c r="K50" s="69">
        <f t="shared" si="7"/>
        <v>63</v>
      </c>
      <c r="L50" s="69">
        <f t="shared" si="10"/>
        <v>12.6</v>
      </c>
      <c r="M50" s="69">
        <f t="shared" si="8"/>
        <v>12.6</v>
      </c>
      <c r="N50" s="69">
        <f t="shared" si="9"/>
        <v>12.6</v>
      </c>
      <c r="O50" s="12">
        <v>3</v>
      </c>
      <c r="P50" s="71">
        <v>3</v>
      </c>
      <c r="Q50" s="122">
        <f t="shared" si="11"/>
        <v>105</v>
      </c>
      <c r="R50" s="110" t="s">
        <v>24</v>
      </c>
      <c r="U50" s="4"/>
    </row>
    <row r="51" spans="1:18" ht="12.75">
      <c r="A51" s="110"/>
      <c r="B51" s="5" t="s">
        <v>20</v>
      </c>
      <c r="C51" s="8">
        <v>37937</v>
      </c>
      <c r="D51" s="69"/>
      <c r="E51" s="69"/>
      <c r="F51" s="69"/>
      <c r="G51" s="10"/>
      <c r="H51" s="69"/>
      <c r="I51" s="22"/>
      <c r="J51" s="12"/>
      <c r="K51" s="69">
        <f t="shared" si="7"/>
        <v>63</v>
      </c>
      <c r="L51" s="69">
        <f t="shared" si="10"/>
        <v>12.6</v>
      </c>
      <c r="M51" s="69">
        <f t="shared" si="8"/>
        <v>12.6</v>
      </c>
      <c r="N51" s="69">
        <f t="shared" si="9"/>
        <v>12.6</v>
      </c>
      <c r="O51" s="12">
        <v>3</v>
      </c>
      <c r="P51" s="71">
        <v>3</v>
      </c>
      <c r="Q51" s="122">
        <f t="shared" si="11"/>
        <v>105</v>
      </c>
      <c r="R51" s="110" t="s">
        <v>24</v>
      </c>
    </row>
    <row r="52" spans="1:18" ht="12.75">
      <c r="A52" s="110">
        <v>6</v>
      </c>
      <c r="B52" s="5" t="s">
        <v>21</v>
      </c>
      <c r="C52" s="8">
        <v>37938</v>
      </c>
      <c r="D52" s="113">
        <v>189</v>
      </c>
      <c r="E52" s="113">
        <v>53</v>
      </c>
      <c r="F52" s="113">
        <v>37</v>
      </c>
      <c r="G52" s="114"/>
      <c r="H52" s="113">
        <v>2</v>
      </c>
      <c r="I52" s="115">
        <v>105</v>
      </c>
      <c r="J52" s="114">
        <v>400</v>
      </c>
      <c r="K52" s="69">
        <f t="shared" si="7"/>
        <v>63</v>
      </c>
      <c r="L52" s="69">
        <f t="shared" si="10"/>
        <v>12.6</v>
      </c>
      <c r="M52" s="69">
        <f t="shared" si="8"/>
        <v>12.6</v>
      </c>
      <c r="N52" s="69">
        <f t="shared" si="9"/>
        <v>12.6</v>
      </c>
      <c r="O52" s="12">
        <v>3</v>
      </c>
      <c r="P52" s="71">
        <v>3</v>
      </c>
      <c r="Q52" s="122">
        <f t="shared" si="11"/>
        <v>105</v>
      </c>
      <c r="R52" s="110" t="s">
        <v>24</v>
      </c>
    </row>
    <row r="53" spans="1:18" ht="12.75">
      <c r="A53" s="110"/>
      <c r="B53" s="53" t="s">
        <v>16</v>
      </c>
      <c r="C53" s="6">
        <v>37939</v>
      </c>
      <c r="D53" s="70">
        <f>($D$4*I53)/100</f>
        <v>189</v>
      </c>
      <c r="E53" s="70">
        <f>($E$4*I53)/100</f>
        <v>52.5</v>
      </c>
      <c r="F53" s="70">
        <f>($F$4*I53)/100</f>
        <v>36.75</v>
      </c>
      <c r="G53" s="54"/>
      <c r="H53" s="70">
        <v>2</v>
      </c>
      <c r="I53" s="55">
        <f>I25*1.05</f>
        <v>105</v>
      </c>
      <c r="J53" s="54">
        <v>400</v>
      </c>
      <c r="K53" s="70">
        <f t="shared" si="7"/>
        <v>63</v>
      </c>
      <c r="L53" s="70">
        <f t="shared" si="10"/>
        <v>12.6</v>
      </c>
      <c r="M53" s="70">
        <f t="shared" si="8"/>
        <v>12.6</v>
      </c>
      <c r="N53" s="70">
        <f t="shared" si="9"/>
        <v>12.6</v>
      </c>
      <c r="O53" s="54">
        <v>3</v>
      </c>
      <c r="P53" s="70">
        <v>3</v>
      </c>
      <c r="Q53" s="123">
        <f t="shared" si="11"/>
        <v>105</v>
      </c>
      <c r="R53" s="110" t="s">
        <v>24</v>
      </c>
    </row>
    <row r="54" spans="1:18" ht="12.75">
      <c r="A54" s="110"/>
      <c r="B54" s="5" t="s">
        <v>6</v>
      </c>
      <c r="C54" s="8">
        <v>37940</v>
      </c>
      <c r="D54" s="69"/>
      <c r="E54" s="69"/>
      <c r="F54" s="69"/>
      <c r="G54" s="10"/>
      <c r="H54" s="69"/>
      <c r="I54" s="22"/>
      <c r="J54" s="12"/>
      <c r="K54" s="69">
        <f t="shared" si="7"/>
        <v>63</v>
      </c>
      <c r="L54" s="69">
        <f t="shared" si="10"/>
        <v>12.6</v>
      </c>
      <c r="M54" s="69">
        <f t="shared" si="8"/>
        <v>12.6</v>
      </c>
      <c r="N54" s="69">
        <f t="shared" si="9"/>
        <v>12.6</v>
      </c>
      <c r="O54" s="12">
        <v>3</v>
      </c>
      <c r="P54" s="71">
        <v>3</v>
      </c>
      <c r="Q54" s="122">
        <f t="shared" si="11"/>
        <v>105</v>
      </c>
      <c r="R54" s="110" t="s">
        <v>24</v>
      </c>
    </row>
    <row r="55" spans="1:18" ht="12.75">
      <c r="A55" s="110"/>
      <c r="B55" s="5" t="s">
        <v>17</v>
      </c>
      <c r="C55" s="8">
        <v>37941</v>
      </c>
      <c r="D55" s="69"/>
      <c r="E55" s="69"/>
      <c r="F55" s="69"/>
      <c r="G55" s="10"/>
      <c r="H55" s="69"/>
      <c r="I55" s="22"/>
      <c r="J55" s="12"/>
      <c r="K55" s="69">
        <f t="shared" si="7"/>
        <v>63</v>
      </c>
      <c r="L55" s="69">
        <f t="shared" si="10"/>
        <v>12.6</v>
      </c>
      <c r="M55" s="69">
        <f t="shared" si="8"/>
        <v>12.6</v>
      </c>
      <c r="N55" s="69">
        <f t="shared" si="9"/>
        <v>12.6</v>
      </c>
      <c r="O55" s="12">
        <v>3</v>
      </c>
      <c r="P55" s="71">
        <v>3</v>
      </c>
      <c r="Q55" s="122">
        <f t="shared" si="11"/>
        <v>105</v>
      </c>
      <c r="R55" s="110" t="s">
        <v>24</v>
      </c>
    </row>
    <row r="56" spans="1:18" ht="12.75">
      <c r="A56" s="110"/>
      <c r="B56" s="5" t="s">
        <v>18</v>
      </c>
      <c r="C56" s="8">
        <v>37942</v>
      </c>
      <c r="D56" s="69"/>
      <c r="E56" s="69"/>
      <c r="F56" s="69"/>
      <c r="G56" s="12"/>
      <c r="H56" s="69"/>
      <c r="I56" s="22"/>
      <c r="J56" s="12"/>
      <c r="K56" s="69">
        <f t="shared" si="7"/>
        <v>63</v>
      </c>
      <c r="L56" s="69">
        <f t="shared" si="10"/>
        <v>12.6</v>
      </c>
      <c r="M56" s="69">
        <f t="shared" si="8"/>
        <v>12.6</v>
      </c>
      <c r="N56" s="69">
        <f t="shared" si="9"/>
        <v>12.6</v>
      </c>
      <c r="O56" s="12">
        <v>3</v>
      </c>
      <c r="P56" s="71">
        <v>3</v>
      </c>
      <c r="Q56" s="122">
        <f t="shared" si="11"/>
        <v>105</v>
      </c>
      <c r="R56" s="110"/>
    </row>
    <row r="57" spans="1:18" ht="12.75">
      <c r="A57" s="110"/>
      <c r="B57" s="5" t="s">
        <v>19</v>
      </c>
      <c r="C57" s="8">
        <v>37943</v>
      </c>
      <c r="D57" s="69"/>
      <c r="E57" s="69"/>
      <c r="F57" s="69"/>
      <c r="G57" s="12"/>
      <c r="H57" s="69"/>
      <c r="I57" s="22"/>
      <c r="J57" s="12"/>
      <c r="K57" s="69">
        <f t="shared" si="7"/>
        <v>63</v>
      </c>
      <c r="L57" s="69">
        <f t="shared" si="10"/>
        <v>12.6</v>
      </c>
      <c r="M57" s="69">
        <f t="shared" si="8"/>
        <v>12.6</v>
      </c>
      <c r="N57" s="69">
        <f t="shared" si="9"/>
        <v>12.6</v>
      </c>
      <c r="O57" s="12">
        <v>3</v>
      </c>
      <c r="P57" s="71">
        <v>3</v>
      </c>
      <c r="Q57" s="122">
        <f t="shared" si="11"/>
        <v>105</v>
      </c>
      <c r="R57" s="110"/>
    </row>
    <row r="58" spans="1:18" ht="12.75">
      <c r="A58" s="110"/>
      <c r="B58" s="5" t="s">
        <v>20</v>
      </c>
      <c r="C58" s="8">
        <v>37944</v>
      </c>
      <c r="D58" s="69"/>
      <c r="E58" s="69"/>
      <c r="F58" s="69"/>
      <c r="G58" s="12"/>
      <c r="H58" s="69"/>
      <c r="I58" s="22"/>
      <c r="J58" s="12"/>
      <c r="K58" s="69">
        <f t="shared" si="7"/>
        <v>63</v>
      </c>
      <c r="L58" s="69">
        <f t="shared" si="10"/>
        <v>12.6</v>
      </c>
      <c r="M58" s="69">
        <f t="shared" si="8"/>
        <v>12.6</v>
      </c>
      <c r="N58" s="69">
        <f t="shared" si="9"/>
        <v>12.6</v>
      </c>
      <c r="O58" s="12">
        <v>3</v>
      </c>
      <c r="P58" s="71">
        <v>3</v>
      </c>
      <c r="Q58" s="122">
        <f t="shared" si="11"/>
        <v>105</v>
      </c>
      <c r="R58" s="110"/>
    </row>
    <row r="59" spans="1:18" ht="12.75">
      <c r="A59" s="110"/>
      <c r="B59" s="5" t="s">
        <v>21</v>
      </c>
      <c r="C59" s="8">
        <v>37945</v>
      </c>
      <c r="D59" s="69"/>
      <c r="E59" s="69"/>
      <c r="F59" s="69"/>
      <c r="G59" s="12"/>
      <c r="H59" s="69"/>
      <c r="I59" s="22"/>
      <c r="J59" s="12"/>
      <c r="K59" s="69">
        <f t="shared" si="7"/>
        <v>63</v>
      </c>
      <c r="L59" s="69">
        <f t="shared" si="10"/>
        <v>12.6</v>
      </c>
      <c r="M59" s="69">
        <f t="shared" si="8"/>
        <v>12.6</v>
      </c>
      <c r="N59" s="69">
        <f t="shared" si="9"/>
        <v>12.6</v>
      </c>
      <c r="O59" s="12">
        <v>3</v>
      </c>
      <c r="P59" s="71">
        <v>3</v>
      </c>
      <c r="Q59" s="122">
        <f t="shared" si="11"/>
        <v>105</v>
      </c>
      <c r="R59" s="110"/>
    </row>
    <row r="60" spans="1:18" s="4" customFormat="1" ht="12.75">
      <c r="A60" s="110">
        <v>7</v>
      </c>
      <c r="B60" s="9" t="s">
        <v>16</v>
      </c>
      <c r="C60" s="7">
        <v>37946</v>
      </c>
      <c r="D60" s="113">
        <f>($D$4*I60)/100</f>
        <v>198.00000000000003</v>
      </c>
      <c r="E60" s="113">
        <f>($E$4*I60)/100</f>
        <v>55.00000000000001</v>
      </c>
      <c r="F60" s="113">
        <f>($F$4*I60)/100</f>
        <v>38.50000000000001</v>
      </c>
      <c r="G60" s="114"/>
      <c r="H60" s="113">
        <v>3</v>
      </c>
      <c r="I60" s="116">
        <f>I4*1.1</f>
        <v>110.00000000000001</v>
      </c>
      <c r="J60" s="114"/>
      <c r="K60" s="68">
        <f t="shared" si="7"/>
        <v>66.00000000000001</v>
      </c>
      <c r="L60" s="68">
        <f>($L$4*Q60)/100</f>
        <v>13.200000000000003</v>
      </c>
      <c r="M60" s="68">
        <f t="shared" si="8"/>
        <v>13.200000000000003</v>
      </c>
      <c r="N60" s="68">
        <f t="shared" si="9"/>
        <v>13.200000000000003</v>
      </c>
      <c r="O60" s="83">
        <v>3</v>
      </c>
      <c r="P60" s="68">
        <v>3</v>
      </c>
      <c r="Q60" s="119">
        <f aca="true" t="shared" si="12" ref="Q60:Q87">Q4*1.1</f>
        <v>110.00000000000001</v>
      </c>
      <c r="R60" s="110"/>
    </row>
    <row r="61" spans="1:18" ht="12.75">
      <c r="A61" s="110"/>
      <c r="B61" s="5" t="s">
        <v>6</v>
      </c>
      <c r="C61" s="8">
        <v>37947</v>
      </c>
      <c r="D61" s="71"/>
      <c r="E61" s="71"/>
      <c r="F61" s="71"/>
      <c r="G61" s="10"/>
      <c r="H61" s="69"/>
      <c r="I61" s="23"/>
      <c r="J61" s="10"/>
      <c r="K61" s="69">
        <f t="shared" si="7"/>
        <v>66.00000000000001</v>
      </c>
      <c r="L61" s="69">
        <f aca="true" t="shared" si="13" ref="L61:L87">($L$5*Q61)/100</f>
        <v>13.200000000000003</v>
      </c>
      <c r="M61" s="69">
        <f t="shared" si="8"/>
        <v>13.200000000000003</v>
      </c>
      <c r="N61" s="69">
        <f t="shared" si="9"/>
        <v>13.200000000000003</v>
      </c>
      <c r="O61" s="10">
        <v>3</v>
      </c>
      <c r="P61" s="71">
        <v>3</v>
      </c>
      <c r="Q61" s="122">
        <f t="shared" si="12"/>
        <v>110.00000000000001</v>
      </c>
      <c r="R61" s="110"/>
    </row>
    <row r="62" spans="1:18" ht="12.75">
      <c r="A62" s="110"/>
      <c r="B62" s="5" t="s">
        <v>17</v>
      </c>
      <c r="C62" s="8">
        <v>37948</v>
      </c>
      <c r="D62" s="71"/>
      <c r="E62" s="71"/>
      <c r="F62" s="71"/>
      <c r="G62" s="10"/>
      <c r="H62" s="69"/>
      <c r="I62" s="23"/>
      <c r="J62" s="10"/>
      <c r="K62" s="69">
        <f t="shared" si="7"/>
        <v>66.00000000000001</v>
      </c>
      <c r="L62" s="69">
        <f t="shared" si="13"/>
        <v>13.200000000000003</v>
      </c>
      <c r="M62" s="69">
        <f t="shared" si="8"/>
        <v>13.200000000000003</v>
      </c>
      <c r="N62" s="69">
        <f t="shared" si="9"/>
        <v>13.200000000000003</v>
      </c>
      <c r="O62" s="10">
        <v>3</v>
      </c>
      <c r="P62" s="71">
        <v>3</v>
      </c>
      <c r="Q62" s="122">
        <f t="shared" si="12"/>
        <v>110.00000000000001</v>
      </c>
      <c r="R62" s="110"/>
    </row>
    <row r="63" spans="1:18" ht="12.75">
      <c r="A63" s="110"/>
      <c r="B63" s="5" t="s">
        <v>18</v>
      </c>
      <c r="C63" s="8">
        <v>37949</v>
      </c>
      <c r="D63" s="71"/>
      <c r="E63" s="71"/>
      <c r="F63" s="71"/>
      <c r="G63" s="10"/>
      <c r="H63" s="69"/>
      <c r="I63" s="23"/>
      <c r="J63" s="10"/>
      <c r="K63" s="69">
        <f t="shared" si="7"/>
        <v>66.00000000000001</v>
      </c>
      <c r="L63" s="69">
        <f t="shared" si="13"/>
        <v>13.200000000000003</v>
      </c>
      <c r="M63" s="69">
        <f t="shared" si="8"/>
        <v>13.200000000000003</v>
      </c>
      <c r="N63" s="69">
        <f t="shared" si="9"/>
        <v>13.200000000000003</v>
      </c>
      <c r="O63" s="10">
        <v>3</v>
      </c>
      <c r="P63" s="71">
        <v>3</v>
      </c>
      <c r="Q63" s="122">
        <f t="shared" si="12"/>
        <v>110.00000000000001</v>
      </c>
      <c r="R63" s="110"/>
    </row>
    <row r="64" spans="1:18" ht="12.75">
      <c r="A64" s="110"/>
      <c r="B64" s="5" t="s">
        <v>19</v>
      </c>
      <c r="C64" s="8">
        <v>37950</v>
      </c>
      <c r="D64" s="71"/>
      <c r="E64" s="71"/>
      <c r="F64" s="71"/>
      <c r="G64" s="10"/>
      <c r="H64" s="69"/>
      <c r="I64" s="23"/>
      <c r="J64" s="10"/>
      <c r="K64" s="69">
        <f t="shared" si="7"/>
        <v>66.00000000000001</v>
      </c>
      <c r="L64" s="69">
        <f t="shared" si="13"/>
        <v>13.200000000000003</v>
      </c>
      <c r="M64" s="69">
        <f t="shared" si="8"/>
        <v>13.200000000000003</v>
      </c>
      <c r="N64" s="69">
        <f t="shared" si="9"/>
        <v>13.200000000000003</v>
      </c>
      <c r="O64" s="10">
        <v>3</v>
      </c>
      <c r="P64" s="71">
        <v>3</v>
      </c>
      <c r="Q64" s="122">
        <f t="shared" si="12"/>
        <v>110.00000000000001</v>
      </c>
      <c r="R64" s="110"/>
    </row>
    <row r="65" spans="1:18" ht="12.75">
      <c r="A65" s="110">
        <v>8</v>
      </c>
      <c r="B65" s="5" t="s">
        <v>20</v>
      </c>
      <c r="C65" s="8">
        <v>37951</v>
      </c>
      <c r="D65" s="113">
        <v>198</v>
      </c>
      <c r="E65" s="113">
        <v>55</v>
      </c>
      <c r="F65" s="113">
        <v>39</v>
      </c>
      <c r="G65" s="114"/>
      <c r="H65" s="113">
        <v>2</v>
      </c>
      <c r="I65" s="115">
        <v>110</v>
      </c>
      <c r="J65" s="114">
        <v>400</v>
      </c>
      <c r="K65" s="69">
        <f t="shared" si="7"/>
        <v>66.00000000000001</v>
      </c>
      <c r="L65" s="69">
        <f t="shared" si="13"/>
        <v>13.200000000000003</v>
      </c>
      <c r="M65" s="69">
        <f t="shared" si="8"/>
        <v>13.200000000000003</v>
      </c>
      <c r="N65" s="69">
        <f t="shared" si="9"/>
        <v>13.200000000000003</v>
      </c>
      <c r="O65" s="10">
        <v>3</v>
      </c>
      <c r="P65" s="71">
        <v>3</v>
      </c>
      <c r="Q65" s="122">
        <f t="shared" si="12"/>
        <v>110.00000000000001</v>
      </c>
      <c r="R65" s="110"/>
    </row>
    <row r="66" spans="1:18" ht="12.75">
      <c r="A66" s="110"/>
      <c r="B66" s="5" t="s">
        <v>21</v>
      </c>
      <c r="C66" s="8">
        <v>37952</v>
      </c>
      <c r="D66" s="71"/>
      <c r="E66" s="71"/>
      <c r="F66" s="71"/>
      <c r="G66" s="10"/>
      <c r="H66" s="69"/>
      <c r="I66" s="23"/>
      <c r="J66" s="10"/>
      <c r="K66" s="69">
        <f t="shared" si="7"/>
        <v>66.00000000000001</v>
      </c>
      <c r="L66" s="69">
        <f t="shared" si="13"/>
        <v>13.200000000000003</v>
      </c>
      <c r="M66" s="69">
        <f t="shared" si="8"/>
        <v>13.200000000000003</v>
      </c>
      <c r="N66" s="69">
        <f t="shared" si="9"/>
        <v>13.200000000000003</v>
      </c>
      <c r="O66" s="10">
        <v>3</v>
      </c>
      <c r="P66" s="71">
        <v>3</v>
      </c>
      <c r="Q66" s="122">
        <f t="shared" si="12"/>
        <v>110.00000000000001</v>
      </c>
      <c r="R66" s="110"/>
    </row>
    <row r="67" spans="1:18" ht="12.75">
      <c r="A67" s="110"/>
      <c r="B67" s="53" t="s">
        <v>16</v>
      </c>
      <c r="C67" s="6">
        <v>37953</v>
      </c>
      <c r="D67" s="70">
        <f>($D$4*I67)/100</f>
        <v>198.00000000000003</v>
      </c>
      <c r="E67" s="70">
        <f>($E$4*I67)/100</f>
        <v>55.00000000000001</v>
      </c>
      <c r="F67" s="70">
        <f>($F$4*I67)/100</f>
        <v>38.50000000000001</v>
      </c>
      <c r="G67" s="54"/>
      <c r="H67" s="70">
        <v>2</v>
      </c>
      <c r="I67" s="55">
        <f>I11*1.1</f>
        <v>110.00000000000001</v>
      </c>
      <c r="J67" s="54">
        <v>400</v>
      </c>
      <c r="K67" s="70">
        <f t="shared" si="7"/>
        <v>66.00000000000001</v>
      </c>
      <c r="L67" s="70">
        <f t="shared" si="13"/>
        <v>13.200000000000003</v>
      </c>
      <c r="M67" s="70">
        <f t="shared" si="8"/>
        <v>13.200000000000003</v>
      </c>
      <c r="N67" s="70">
        <f t="shared" si="9"/>
        <v>13.200000000000003</v>
      </c>
      <c r="O67" s="54">
        <v>3</v>
      </c>
      <c r="P67" s="70">
        <v>3</v>
      </c>
      <c r="Q67" s="123">
        <f t="shared" si="12"/>
        <v>110.00000000000001</v>
      </c>
      <c r="R67" s="110" t="s">
        <v>24</v>
      </c>
    </row>
    <row r="68" spans="1:18" ht="12.75">
      <c r="A68" s="110"/>
      <c r="B68" s="5" t="s">
        <v>6</v>
      </c>
      <c r="C68" s="8">
        <v>37954</v>
      </c>
      <c r="D68" s="71"/>
      <c r="E68" s="71"/>
      <c r="F68" s="71"/>
      <c r="G68" s="10"/>
      <c r="H68" s="69"/>
      <c r="I68" s="22"/>
      <c r="J68" s="12"/>
      <c r="K68" s="69">
        <f t="shared" si="7"/>
        <v>66.00000000000001</v>
      </c>
      <c r="L68" s="69">
        <f t="shared" si="13"/>
        <v>13.200000000000003</v>
      </c>
      <c r="M68" s="69">
        <f t="shared" si="8"/>
        <v>13.200000000000003</v>
      </c>
      <c r="N68" s="69">
        <f t="shared" si="9"/>
        <v>13.200000000000003</v>
      </c>
      <c r="O68" s="12">
        <v>3</v>
      </c>
      <c r="P68" s="71">
        <v>3</v>
      </c>
      <c r="Q68" s="122">
        <f t="shared" si="12"/>
        <v>110.00000000000001</v>
      </c>
      <c r="R68" s="110" t="s">
        <v>24</v>
      </c>
    </row>
    <row r="69" spans="1:18" ht="12.75">
      <c r="A69" s="110"/>
      <c r="B69" s="5" t="s">
        <v>17</v>
      </c>
      <c r="C69" s="8">
        <v>37955</v>
      </c>
      <c r="D69" s="71"/>
      <c r="E69" s="71"/>
      <c r="F69" s="71"/>
      <c r="G69" s="10"/>
      <c r="H69" s="69"/>
      <c r="I69" s="22"/>
      <c r="J69" s="12"/>
      <c r="K69" s="69">
        <f t="shared" si="7"/>
        <v>66.00000000000001</v>
      </c>
      <c r="L69" s="69">
        <f t="shared" si="13"/>
        <v>13.200000000000003</v>
      </c>
      <c r="M69" s="69">
        <f t="shared" si="8"/>
        <v>13.200000000000003</v>
      </c>
      <c r="N69" s="69">
        <f t="shared" si="9"/>
        <v>13.200000000000003</v>
      </c>
      <c r="O69" s="12">
        <v>3</v>
      </c>
      <c r="P69" s="71">
        <v>3</v>
      </c>
      <c r="Q69" s="122">
        <f t="shared" si="12"/>
        <v>110.00000000000001</v>
      </c>
      <c r="R69" s="110" t="s">
        <v>24</v>
      </c>
    </row>
    <row r="70" spans="1:18" ht="12.75">
      <c r="A70" s="110"/>
      <c r="B70" s="5" t="s">
        <v>18</v>
      </c>
      <c r="C70" s="8">
        <v>37956</v>
      </c>
      <c r="D70" s="71"/>
      <c r="E70" s="71"/>
      <c r="F70" s="71"/>
      <c r="G70" s="10"/>
      <c r="H70" s="69"/>
      <c r="I70" s="22"/>
      <c r="J70" s="12"/>
      <c r="K70" s="69">
        <f t="shared" si="7"/>
        <v>66.00000000000001</v>
      </c>
      <c r="L70" s="69">
        <f t="shared" si="13"/>
        <v>13.200000000000003</v>
      </c>
      <c r="M70" s="69">
        <f t="shared" si="8"/>
        <v>13.200000000000003</v>
      </c>
      <c r="N70" s="69">
        <f t="shared" si="9"/>
        <v>13.200000000000003</v>
      </c>
      <c r="O70" s="12">
        <v>3</v>
      </c>
      <c r="P70" s="71">
        <v>3</v>
      </c>
      <c r="Q70" s="122">
        <f t="shared" si="12"/>
        <v>110.00000000000001</v>
      </c>
      <c r="R70" s="110" t="s">
        <v>24</v>
      </c>
    </row>
    <row r="71" spans="1:18" ht="12.75">
      <c r="A71" s="110"/>
      <c r="B71" s="5" t="s">
        <v>19</v>
      </c>
      <c r="C71" s="8">
        <v>37957</v>
      </c>
      <c r="D71" s="71"/>
      <c r="E71" s="71"/>
      <c r="F71" s="71"/>
      <c r="G71" s="10"/>
      <c r="H71" s="69"/>
      <c r="I71" s="22"/>
      <c r="J71" s="12"/>
      <c r="K71" s="69">
        <f t="shared" si="7"/>
        <v>66.00000000000001</v>
      </c>
      <c r="L71" s="69">
        <f t="shared" si="13"/>
        <v>13.200000000000003</v>
      </c>
      <c r="M71" s="69">
        <f t="shared" si="8"/>
        <v>13.200000000000003</v>
      </c>
      <c r="N71" s="69">
        <f t="shared" si="9"/>
        <v>13.200000000000003</v>
      </c>
      <c r="O71" s="12">
        <v>3</v>
      </c>
      <c r="P71" s="71">
        <v>3</v>
      </c>
      <c r="Q71" s="122">
        <f t="shared" si="12"/>
        <v>110.00000000000001</v>
      </c>
      <c r="R71" s="110"/>
    </row>
    <row r="72" spans="1:18" ht="12.75">
      <c r="A72" s="110"/>
      <c r="B72" s="5" t="s">
        <v>20</v>
      </c>
      <c r="C72" s="8">
        <v>37958</v>
      </c>
      <c r="D72" s="71"/>
      <c r="E72" s="71"/>
      <c r="F72" s="71"/>
      <c r="G72" s="10"/>
      <c r="H72" s="69"/>
      <c r="I72" s="22"/>
      <c r="J72" s="12"/>
      <c r="K72" s="69">
        <f t="shared" si="7"/>
        <v>66.00000000000001</v>
      </c>
      <c r="L72" s="69">
        <f t="shared" si="13"/>
        <v>13.200000000000003</v>
      </c>
      <c r="M72" s="69">
        <f t="shared" si="8"/>
        <v>13.200000000000003</v>
      </c>
      <c r="N72" s="69">
        <f t="shared" si="9"/>
        <v>13.200000000000003</v>
      </c>
      <c r="O72" s="12">
        <v>3</v>
      </c>
      <c r="P72" s="71">
        <v>3</v>
      </c>
      <c r="Q72" s="122">
        <f t="shared" si="12"/>
        <v>110.00000000000001</v>
      </c>
      <c r="R72" s="110"/>
    </row>
    <row r="73" spans="1:18" ht="12.75">
      <c r="A73" s="110">
        <v>9</v>
      </c>
      <c r="B73" s="5" t="s">
        <v>21</v>
      </c>
      <c r="C73" s="8">
        <v>37959</v>
      </c>
      <c r="D73" s="113">
        <v>198</v>
      </c>
      <c r="E73" s="113">
        <v>55</v>
      </c>
      <c r="F73" s="113">
        <v>39</v>
      </c>
      <c r="G73" s="114"/>
      <c r="H73" s="113">
        <v>2</v>
      </c>
      <c r="I73" s="115">
        <v>110</v>
      </c>
      <c r="J73" s="114"/>
      <c r="K73" s="69">
        <f t="shared" si="7"/>
        <v>66.00000000000001</v>
      </c>
      <c r="L73" s="69">
        <f t="shared" si="13"/>
        <v>13.200000000000003</v>
      </c>
      <c r="M73" s="69">
        <f t="shared" si="8"/>
        <v>13.200000000000003</v>
      </c>
      <c r="N73" s="69">
        <f t="shared" si="9"/>
        <v>13.200000000000003</v>
      </c>
      <c r="O73" s="12">
        <v>3</v>
      </c>
      <c r="P73" s="71">
        <v>3</v>
      </c>
      <c r="Q73" s="122">
        <f t="shared" si="12"/>
        <v>110.00000000000001</v>
      </c>
      <c r="R73" s="110"/>
    </row>
    <row r="74" spans="1:18" ht="12.75">
      <c r="A74" s="110"/>
      <c r="B74" s="53" t="s">
        <v>16</v>
      </c>
      <c r="C74" s="6">
        <v>37960</v>
      </c>
      <c r="D74" s="70">
        <f>($D$4*I74)/100</f>
        <v>198.00000000000003</v>
      </c>
      <c r="E74" s="70">
        <f>($E$4*I74)/100</f>
        <v>55.00000000000001</v>
      </c>
      <c r="F74" s="70">
        <f>($F$4*I74)/100</f>
        <v>38.50000000000001</v>
      </c>
      <c r="G74" s="54"/>
      <c r="H74" s="70">
        <v>2</v>
      </c>
      <c r="I74" s="55">
        <f>I18*1.1</f>
        <v>110.00000000000001</v>
      </c>
      <c r="J74" s="54">
        <v>400</v>
      </c>
      <c r="K74" s="70">
        <f t="shared" si="7"/>
        <v>66.00000000000001</v>
      </c>
      <c r="L74" s="70">
        <f t="shared" si="13"/>
        <v>13.200000000000003</v>
      </c>
      <c r="M74" s="70">
        <f t="shared" si="8"/>
        <v>13.200000000000003</v>
      </c>
      <c r="N74" s="70">
        <f t="shared" si="9"/>
        <v>13.200000000000003</v>
      </c>
      <c r="O74" s="54">
        <v>3</v>
      </c>
      <c r="P74" s="70">
        <v>3</v>
      </c>
      <c r="Q74" s="123">
        <f t="shared" si="12"/>
        <v>110.00000000000001</v>
      </c>
      <c r="R74" s="110"/>
    </row>
    <row r="75" spans="1:18" ht="12.75">
      <c r="A75" s="109"/>
      <c r="B75" s="5" t="s">
        <v>6</v>
      </c>
      <c r="C75" s="8">
        <v>37961</v>
      </c>
      <c r="D75" s="71"/>
      <c r="E75" s="71"/>
      <c r="F75" s="71"/>
      <c r="G75" s="10"/>
      <c r="H75" s="69"/>
      <c r="I75" s="22"/>
      <c r="J75" s="12"/>
      <c r="K75" s="69">
        <f t="shared" si="7"/>
        <v>66.00000000000001</v>
      </c>
      <c r="L75" s="69">
        <f t="shared" si="13"/>
        <v>13.200000000000003</v>
      </c>
      <c r="M75" s="69">
        <f t="shared" si="8"/>
        <v>13.200000000000003</v>
      </c>
      <c r="N75" s="69">
        <f t="shared" si="9"/>
        <v>13.200000000000003</v>
      </c>
      <c r="O75" s="12">
        <v>3</v>
      </c>
      <c r="P75" s="71">
        <v>3</v>
      </c>
      <c r="Q75" s="122">
        <f t="shared" si="12"/>
        <v>110.00000000000001</v>
      </c>
      <c r="R75" s="109"/>
    </row>
    <row r="76" spans="1:18" ht="12.75">
      <c r="A76" s="109"/>
      <c r="B76" s="5" t="s">
        <v>17</v>
      </c>
      <c r="C76" s="8">
        <v>37962</v>
      </c>
      <c r="D76" s="71"/>
      <c r="E76" s="71"/>
      <c r="F76" s="71"/>
      <c r="G76" s="10"/>
      <c r="H76" s="69"/>
      <c r="I76" s="22"/>
      <c r="J76" s="12"/>
      <c r="K76" s="69">
        <f t="shared" si="7"/>
        <v>66.00000000000001</v>
      </c>
      <c r="L76" s="69">
        <f t="shared" si="13"/>
        <v>13.200000000000003</v>
      </c>
      <c r="M76" s="69">
        <f t="shared" si="8"/>
        <v>13.200000000000003</v>
      </c>
      <c r="N76" s="69">
        <f t="shared" si="9"/>
        <v>13.200000000000003</v>
      </c>
      <c r="O76" s="12">
        <v>3</v>
      </c>
      <c r="P76" s="71">
        <v>3</v>
      </c>
      <c r="Q76" s="122">
        <f t="shared" si="12"/>
        <v>110.00000000000001</v>
      </c>
      <c r="R76" s="109"/>
    </row>
    <row r="77" spans="1:18" ht="12.75">
      <c r="A77" s="109"/>
      <c r="B77" s="5" t="s">
        <v>18</v>
      </c>
      <c r="C77" s="8">
        <v>37963</v>
      </c>
      <c r="D77" s="71"/>
      <c r="E77" s="71"/>
      <c r="F77" s="71"/>
      <c r="G77" s="10"/>
      <c r="H77" s="69"/>
      <c r="I77" s="22"/>
      <c r="J77" s="12"/>
      <c r="K77" s="69">
        <f t="shared" si="7"/>
        <v>66.00000000000001</v>
      </c>
      <c r="L77" s="69">
        <f t="shared" si="13"/>
        <v>13.200000000000003</v>
      </c>
      <c r="M77" s="69">
        <f t="shared" si="8"/>
        <v>13.200000000000003</v>
      </c>
      <c r="N77" s="69">
        <f t="shared" si="9"/>
        <v>13.200000000000003</v>
      </c>
      <c r="O77" s="12">
        <v>3</v>
      </c>
      <c r="P77" s="71">
        <v>3</v>
      </c>
      <c r="Q77" s="122">
        <f t="shared" si="12"/>
        <v>110.00000000000001</v>
      </c>
      <c r="R77" s="22"/>
    </row>
    <row r="78" spans="1:18" ht="12.75">
      <c r="A78" s="109"/>
      <c r="B78" s="5" t="s">
        <v>19</v>
      </c>
      <c r="C78" s="8">
        <v>37964</v>
      </c>
      <c r="D78" s="71"/>
      <c r="E78" s="71"/>
      <c r="F78" s="71"/>
      <c r="G78" s="10"/>
      <c r="H78" s="69"/>
      <c r="I78" s="22"/>
      <c r="J78" s="12"/>
      <c r="K78" s="69">
        <f t="shared" si="7"/>
        <v>66.00000000000001</v>
      </c>
      <c r="L78" s="69">
        <f t="shared" si="13"/>
        <v>13.200000000000003</v>
      </c>
      <c r="M78" s="69">
        <f t="shared" si="8"/>
        <v>13.200000000000003</v>
      </c>
      <c r="N78" s="69">
        <f t="shared" si="9"/>
        <v>13.200000000000003</v>
      </c>
      <c r="O78" s="12">
        <v>3</v>
      </c>
      <c r="P78" s="71">
        <v>3</v>
      </c>
      <c r="Q78" s="122">
        <f t="shared" si="12"/>
        <v>110.00000000000001</v>
      </c>
      <c r="R78" s="22"/>
    </row>
    <row r="79" spans="1:18" ht="12.75">
      <c r="A79" s="109"/>
      <c r="B79" s="5" t="s">
        <v>20</v>
      </c>
      <c r="C79" s="8">
        <v>37965</v>
      </c>
      <c r="D79" s="71"/>
      <c r="E79" s="71"/>
      <c r="F79" s="71"/>
      <c r="G79" s="10"/>
      <c r="H79" s="69"/>
      <c r="I79" s="22"/>
      <c r="J79" s="12"/>
      <c r="K79" s="69">
        <f t="shared" si="7"/>
        <v>66.00000000000001</v>
      </c>
      <c r="L79" s="69">
        <f t="shared" si="13"/>
        <v>13.200000000000003</v>
      </c>
      <c r="M79" s="69">
        <f t="shared" si="8"/>
        <v>13.200000000000003</v>
      </c>
      <c r="N79" s="69">
        <f t="shared" si="9"/>
        <v>13.200000000000003</v>
      </c>
      <c r="O79" s="12">
        <v>3</v>
      </c>
      <c r="P79" s="71">
        <v>3</v>
      </c>
      <c r="Q79" s="122">
        <f t="shared" si="12"/>
        <v>110.00000000000001</v>
      </c>
      <c r="R79" s="22"/>
    </row>
    <row r="80" spans="1:18" ht="12.75">
      <c r="A80" s="109"/>
      <c r="B80" s="5" t="s">
        <v>21</v>
      </c>
      <c r="C80" s="8">
        <v>37966</v>
      </c>
      <c r="D80" s="71"/>
      <c r="E80" s="71"/>
      <c r="F80" s="71"/>
      <c r="G80" s="10"/>
      <c r="H80" s="69"/>
      <c r="I80" s="22"/>
      <c r="J80" s="12"/>
      <c r="K80" s="69">
        <f t="shared" si="7"/>
        <v>66.00000000000001</v>
      </c>
      <c r="L80" s="69">
        <f t="shared" si="13"/>
        <v>13.200000000000003</v>
      </c>
      <c r="M80" s="69">
        <f t="shared" si="8"/>
        <v>13.200000000000003</v>
      </c>
      <c r="N80" s="69">
        <f t="shared" si="9"/>
        <v>13.200000000000003</v>
      </c>
      <c r="O80" s="12">
        <v>3</v>
      </c>
      <c r="P80" s="71">
        <v>3</v>
      </c>
      <c r="Q80" s="122">
        <f t="shared" si="12"/>
        <v>110.00000000000001</v>
      </c>
      <c r="R80" s="22"/>
    </row>
    <row r="81" spans="1:18" ht="12.75">
      <c r="A81" s="109"/>
      <c r="B81" s="53" t="s">
        <v>16</v>
      </c>
      <c r="C81" s="6">
        <v>37967</v>
      </c>
      <c r="D81" s="70">
        <f>($D$4*I81)/100</f>
        <v>198.00000000000003</v>
      </c>
      <c r="E81" s="70">
        <f>($E$4*I81)/100</f>
        <v>55.00000000000001</v>
      </c>
      <c r="F81" s="70">
        <f>($F$4*I81)/100</f>
        <v>38.50000000000001</v>
      </c>
      <c r="G81" s="54"/>
      <c r="H81" s="70">
        <v>2</v>
      </c>
      <c r="I81" s="55">
        <f>I25*1.1</f>
        <v>110.00000000000001</v>
      </c>
      <c r="J81" s="54">
        <v>400</v>
      </c>
      <c r="K81" s="70">
        <f t="shared" si="7"/>
        <v>66.00000000000001</v>
      </c>
      <c r="L81" s="70">
        <f t="shared" si="13"/>
        <v>13.200000000000003</v>
      </c>
      <c r="M81" s="70">
        <f t="shared" si="8"/>
        <v>13.200000000000003</v>
      </c>
      <c r="N81" s="70">
        <f t="shared" si="9"/>
        <v>13.200000000000003</v>
      </c>
      <c r="O81" s="54">
        <v>3</v>
      </c>
      <c r="P81" s="70">
        <v>3</v>
      </c>
      <c r="Q81" s="123">
        <f t="shared" si="12"/>
        <v>110.00000000000001</v>
      </c>
      <c r="R81" s="22"/>
    </row>
    <row r="82" spans="1:18" ht="12.75">
      <c r="A82" s="109"/>
      <c r="B82" s="5" t="s">
        <v>6</v>
      </c>
      <c r="C82" s="8">
        <v>37968</v>
      </c>
      <c r="D82" s="71"/>
      <c r="E82" s="71"/>
      <c r="F82" s="71"/>
      <c r="G82" s="10"/>
      <c r="H82" s="69"/>
      <c r="I82" s="22"/>
      <c r="J82" s="12"/>
      <c r="K82" s="69">
        <f t="shared" si="7"/>
        <v>66.00000000000001</v>
      </c>
      <c r="L82" s="69">
        <f t="shared" si="13"/>
        <v>13.200000000000003</v>
      </c>
      <c r="M82" s="69">
        <f t="shared" si="8"/>
        <v>13.200000000000003</v>
      </c>
      <c r="N82" s="69">
        <f t="shared" si="9"/>
        <v>13.200000000000003</v>
      </c>
      <c r="O82" s="12">
        <v>3</v>
      </c>
      <c r="P82" s="71">
        <v>3</v>
      </c>
      <c r="Q82" s="122">
        <f t="shared" si="12"/>
        <v>110.00000000000001</v>
      </c>
      <c r="R82" s="22"/>
    </row>
    <row r="83" spans="1:18" ht="12.75">
      <c r="A83" s="109"/>
      <c r="B83" s="5" t="s">
        <v>17</v>
      </c>
      <c r="C83" s="8">
        <v>37969</v>
      </c>
      <c r="D83" s="71"/>
      <c r="E83" s="71"/>
      <c r="F83" s="71"/>
      <c r="G83" s="10"/>
      <c r="H83" s="69"/>
      <c r="I83" s="23"/>
      <c r="J83" s="12"/>
      <c r="K83" s="69">
        <f t="shared" si="7"/>
        <v>66.00000000000001</v>
      </c>
      <c r="L83" s="69">
        <f t="shared" si="13"/>
        <v>13.200000000000003</v>
      </c>
      <c r="M83" s="69">
        <f t="shared" si="8"/>
        <v>13.200000000000003</v>
      </c>
      <c r="N83" s="69">
        <f t="shared" si="9"/>
        <v>13.200000000000003</v>
      </c>
      <c r="O83" s="12">
        <v>3</v>
      </c>
      <c r="P83" s="71">
        <v>3</v>
      </c>
      <c r="Q83" s="122">
        <f t="shared" si="12"/>
        <v>110.00000000000001</v>
      </c>
      <c r="R83" s="22"/>
    </row>
    <row r="84" spans="1:18" ht="12.75">
      <c r="A84" s="109"/>
      <c r="B84" s="5" t="s">
        <v>18</v>
      </c>
      <c r="C84" s="8">
        <v>37970</v>
      </c>
      <c r="D84" s="71"/>
      <c r="E84" s="71"/>
      <c r="F84" s="71"/>
      <c r="G84" s="12"/>
      <c r="H84" s="69"/>
      <c r="I84" s="23"/>
      <c r="J84" s="12"/>
      <c r="K84" s="69">
        <f t="shared" si="7"/>
        <v>66.00000000000001</v>
      </c>
      <c r="L84" s="69">
        <f t="shared" si="13"/>
        <v>13.200000000000003</v>
      </c>
      <c r="M84" s="69">
        <f t="shared" si="8"/>
        <v>13.200000000000003</v>
      </c>
      <c r="N84" s="69">
        <f t="shared" si="9"/>
        <v>13.200000000000003</v>
      </c>
      <c r="O84" s="12">
        <v>3</v>
      </c>
      <c r="P84" s="71">
        <v>3</v>
      </c>
      <c r="Q84" s="122">
        <f t="shared" si="12"/>
        <v>110.00000000000001</v>
      </c>
      <c r="R84" s="22"/>
    </row>
    <row r="85" spans="1:18" ht="12.75">
      <c r="A85" s="109"/>
      <c r="B85" s="5" t="s">
        <v>19</v>
      </c>
      <c r="C85" s="8">
        <v>37971</v>
      </c>
      <c r="D85" s="71"/>
      <c r="E85" s="71"/>
      <c r="F85" s="71"/>
      <c r="G85" s="12"/>
      <c r="H85" s="69"/>
      <c r="I85" s="23"/>
      <c r="J85" s="12"/>
      <c r="K85" s="69">
        <f t="shared" si="7"/>
        <v>66.00000000000001</v>
      </c>
      <c r="L85" s="69">
        <f t="shared" si="13"/>
        <v>13.200000000000003</v>
      </c>
      <c r="M85" s="69">
        <f t="shared" si="8"/>
        <v>13.200000000000003</v>
      </c>
      <c r="N85" s="69">
        <f t="shared" si="9"/>
        <v>13.200000000000003</v>
      </c>
      <c r="O85" s="12">
        <v>3</v>
      </c>
      <c r="P85" s="71">
        <v>3</v>
      </c>
      <c r="Q85" s="122">
        <f t="shared" si="12"/>
        <v>110.00000000000001</v>
      </c>
      <c r="R85" s="22"/>
    </row>
    <row r="86" spans="1:18" ht="12.75">
      <c r="A86" s="109"/>
      <c r="B86" s="5" t="s">
        <v>20</v>
      </c>
      <c r="C86" s="8">
        <v>37972</v>
      </c>
      <c r="D86" s="71"/>
      <c r="E86" s="71"/>
      <c r="F86" s="71"/>
      <c r="G86" s="12"/>
      <c r="H86" s="69"/>
      <c r="I86" s="23"/>
      <c r="J86" s="12"/>
      <c r="K86" s="69">
        <f t="shared" si="7"/>
        <v>66.00000000000001</v>
      </c>
      <c r="L86" s="69">
        <f t="shared" si="13"/>
        <v>13.200000000000003</v>
      </c>
      <c r="M86" s="69">
        <f t="shared" si="8"/>
        <v>13.200000000000003</v>
      </c>
      <c r="N86" s="69">
        <f t="shared" si="9"/>
        <v>13.200000000000003</v>
      </c>
      <c r="O86" s="12">
        <v>3</v>
      </c>
      <c r="P86" s="71">
        <v>3</v>
      </c>
      <c r="Q86" s="122">
        <f t="shared" si="12"/>
        <v>110.00000000000001</v>
      </c>
      <c r="R86" s="22"/>
    </row>
    <row r="87" spans="1:18" ht="12.75">
      <c r="A87" s="109"/>
      <c r="B87" s="5" t="s">
        <v>21</v>
      </c>
      <c r="C87" s="8">
        <v>37973</v>
      </c>
      <c r="D87" s="71"/>
      <c r="E87" s="71"/>
      <c r="F87" s="71"/>
      <c r="G87" s="12"/>
      <c r="H87" s="69"/>
      <c r="I87" s="23"/>
      <c r="J87" s="12"/>
      <c r="K87" s="69">
        <f t="shared" si="7"/>
        <v>66.00000000000001</v>
      </c>
      <c r="L87" s="69">
        <f t="shared" si="13"/>
        <v>13.200000000000003</v>
      </c>
      <c r="M87" s="69">
        <f t="shared" si="8"/>
        <v>13.200000000000003</v>
      </c>
      <c r="N87" s="69">
        <f t="shared" si="9"/>
        <v>13.200000000000003</v>
      </c>
      <c r="O87" s="12">
        <v>3</v>
      </c>
      <c r="P87" s="71">
        <v>3</v>
      </c>
      <c r="Q87" s="122">
        <f t="shared" si="12"/>
        <v>110.00000000000001</v>
      </c>
      <c r="R87" s="22"/>
    </row>
    <row r="88" spans="1:18" ht="12.75">
      <c r="A88" s="109"/>
      <c r="B88" s="9" t="s">
        <v>16</v>
      </c>
      <c r="C88" s="7">
        <v>37974</v>
      </c>
      <c r="D88" s="68">
        <f>($D$4*I88)/100</f>
        <v>206.99999999999997</v>
      </c>
      <c r="E88" s="68">
        <f>($E$4*I88)/100</f>
        <v>57.49999999999999</v>
      </c>
      <c r="F88" s="68">
        <f>($F$4*I88)/100</f>
        <v>40.24999999999999</v>
      </c>
      <c r="G88" s="11"/>
      <c r="H88" s="68">
        <v>2</v>
      </c>
      <c r="I88" s="15">
        <f>I4*1.15</f>
        <v>114.99999999999999</v>
      </c>
      <c r="J88" s="11">
        <v>400</v>
      </c>
      <c r="K88" s="68">
        <f t="shared" si="7"/>
        <v>68.99999999999999</v>
      </c>
      <c r="L88" s="68">
        <f>($L$4*Q88)/100</f>
        <v>13.799999999999997</v>
      </c>
      <c r="M88" s="68">
        <f t="shared" si="8"/>
        <v>13.799999999999997</v>
      </c>
      <c r="N88" s="68">
        <f t="shared" si="9"/>
        <v>13.799999999999997</v>
      </c>
      <c r="O88" s="83">
        <v>3</v>
      </c>
      <c r="P88" s="68">
        <v>3</v>
      </c>
      <c r="Q88" s="119">
        <f aca="true" t="shared" si="14" ref="Q88:Q115">Q4*1.15</f>
        <v>114.99999999999999</v>
      </c>
      <c r="R88" s="131"/>
    </row>
    <row r="89" spans="1:18" ht="12.75">
      <c r="A89" s="109"/>
      <c r="B89" s="5" t="s">
        <v>6</v>
      </c>
      <c r="C89" s="8">
        <v>37975</v>
      </c>
      <c r="D89" s="71"/>
      <c r="E89" s="71"/>
      <c r="F89" s="71"/>
      <c r="G89" s="10"/>
      <c r="H89" s="69"/>
      <c r="I89" s="23"/>
      <c r="J89" s="10"/>
      <c r="K89" s="69">
        <f t="shared" si="7"/>
        <v>68.99999999999999</v>
      </c>
      <c r="L89" s="69">
        <f aca="true" t="shared" si="15" ref="L89:L115">($L$5*Q89)/100</f>
        <v>13.799999999999997</v>
      </c>
      <c r="M89" s="69">
        <f t="shared" si="8"/>
        <v>13.799999999999997</v>
      </c>
      <c r="N89" s="69">
        <f t="shared" si="9"/>
        <v>13.799999999999997</v>
      </c>
      <c r="O89" s="10">
        <v>3</v>
      </c>
      <c r="P89" s="71">
        <v>3</v>
      </c>
      <c r="Q89" s="122">
        <f t="shared" si="14"/>
        <v>114.99999999999999</v>
      </c>
      <c r="R89" s="22"/>
    </row>
    <row r="90" spans="1:18" ht="12.75">
      <c r="A90" s="109"/>
      <c r="B90" s="5" t="s">
        <v>17</v>
      </c>
      <c r="C90" s="8">
        <v>37976</v>
      </c>
      <c r="D90" s="71"/>
      <c r="E90" s="71"/>
      <c r="F90" s="71"/>
      <c r="G90" s="10"/>
      <c r="H90" s="69"/>
      <c r="I90" s="23"/>
      <c r="J90" s="10"/>
      <c r="K90" s="69">
        <f t="shared" si="7"/>
        <v>68.99999999999999</v>
      </c>
      <c r="L90" s="69">
        <f t="shared" si="15"/>
        <v>13.799999999999997</v>
      </c>
      <c r="M90" s="69">
        <f t="shared" si="8"/>
        <v>13.799999999999997</v>
      </c>
      <c r="N90" s="69">
        <f t="shared" si="9"/>
        <v>13.799999999999997</v>
      </c>
      <c r="O90" s="10">
        <v>3</v>
      </c>
      <c r="P90" s="71">
        <v>3</v>
      </c>
      <c r="Q90" s="122">
        <f t="shared" si="14"/>
        <v>114.99999999999999</v>
      </c>
      <c r="R90" s="22"/>
    </row>
    <row r="91" spans="1:18" ht="12.75">
      <c r="A91" s="109"/>
      <c r="B91" s="5" t="s">
        <v>18</v>
      </c>
      <c r="C91" s="8">
        <v>37977</v>
      </c>
      <c r="D91" s="71"/>
      <c r="E91" s="71"/>
      <c r="F91" s="71"/>
      <c r="G91" s="10"/>
      <c r="H91" s="69"/>
      <c r="I91" s="23"/>
      <c r="J91" s="10"/>
      <c r="K91" s="69">
        <f t="shared" si="7"/>
        <v>68.99999999999999</v>
      </c>
      <c r="L91" s="69">
        <f t="shared" si="15"/>
        <v>13.799999999999997</v>
      </c>
      <c r="M91" s="69">
        <f t="shared" si="8"/>
        <v>13.799999999999997</v>
      </c>
      <c r="N91" s="69">
        <f t="shared" si="9"/>
        <v>13.799999999999997</v>
      </c>
      <c r="O91" s="10">
        <v>3</v>
      </c>
      <c r="P91" s="71">
        <v>3</v>
      </c>
      <c r="Q91" s="122">
        <f t="shared" si="14"/>
        <v>114.99999999999999</v>
      </c>
      <c r="R91" s="22"/>
    </row>
    <row r="92" spans="1:18" ht="12.75">
      <c r="A92" s="109"/>
      <c r="B92" s="5" t="s">
        <v>19</v>
      </c>
      <c r="C92" s="8">
        <v>37978</v>
      </c>
      <c r="D92" s="71"/>
      <c r="E92" s="71"/>
      <c r="F92" s="71"/>
      <c r="G92" s="10"/>
      <c r="H92" s="69"/>
      <c r="I92" s="23"/>
      <c r="J92" s="10"/>
      <c r="K92" s="69">
        <f t="shared" si="7"/>
        <v>68.99999999999999</v>
      </c>
      <c r="L92" s="69">
        <f t="shared" si="15"/>
        <v>13.799999999999997</v>
      </c>
      <c r="M92" s="69">
        <f t="shared" si="8"/>
        <v>13.799999999999997</v>
      </c>
      <c r="N92" s="69">
        <f t="shared" si="9"/>
        <v>13.799999999999997</v>
      </c>
      <c r="O92" s="10">
        <v>3</v>
      </c>
      <c r="P92" s="71">
        <v>3</v>
      </c>
      <c r="Q92" s="122">
        <f t="shared" si="14"/>
        <v>114.99999999999999</v>
      </c>
      <c r="R92" s="22"/>
    </row>
    <row r="93" spans="1:18" ht="12.75">
      <c r="A93" s="109"/>
      <c r="B93" s="5" t="s">
        <v>20</v>
      </c>
      <c r="C93" s="8">
        <v>37979</v>
      </c>
      <c r="D93" s="71"/>
      <c r="E93" s="71"/>
      <c r="F93" s="71"/>
      <c r="G93" s="10"/>
      <c r="H93" s="69"/>
      <c r="I93" s="23"/>
      <c r="J93" s="10"/>
      <c r="K93" s="69">
        <f t="shared" si="7"/>
        <v>68.99999999999999</v>
      </c>
      <c r="L93" s="69">
        <f t="shared" si="15"/>
        <v>13.799999999999997</v>
      </c>
      <c r="M93" s="69">
        <f t="shared" si="8"/>
        <v>13.799999999999997</v>
      </c>
      <c r="N93" s="69">
        <f t="shared" si="9"/>
        <v>13.799999999999997</v>
      </c>
      <c r="O93" s="10">
        <v>3</v>
      </c>
      <c r="P93" s="71">
        <v>3</v>
      </c>
      <c r="Q93" s="122">
        <f t="shared" si="14"/>
        <v>114.99999999999999</v>
      </c>
      <c r="R93" s="22"/>
    </row>
    <row r="94" spans="1:18" ht="12.75">
      <c r="A94" s="109"/>
      <c r="B94" s="5" t="s">
        <v>21</v>
      </c>
      <c r="C94" s="8">
        <v>37980</v>
      </c>
      <c r="D94" s="71"/>
      <c r="E94" s="71"/>
      <c r="F94" s="71"/>
      <c r="G94" s="10"/>
      <c r="H94" s="69"/>
      <c r="I94" s="23"/>
      <c r="J94" s="10"/>
      <c r="K94" s="69">
        <f t="shared" si="7"/>
        <v>68.99999999999999</v>
      </c>
      <c r="L94" s="69">
        <f t="shared" si="15"/>
        <v>13.799999999999997</v>
      </c>
      <c r="M94" s="69">
        <f t="shared" si="8"/>
        <v>13.799999999999997</v>
      </c>
      <c r="N94" s="69">
        <f t="shared" si="9"/>
        <v>13.799999999999997</v>
      </c>
      <c r="O94" s="10">
        <v>3</v>
      </c>
      <c r="P94" s="71">
        <v>3</v>
      </c>
      <c r="Q94" s="122">
        <f t="shared" si="14"/>
        <v>114.99999999999999</v>
      </c>
      <c r="R94" s="22"/>
    </row>
    <row r="95" spans="1:18" ht="12.75">
      <c r="A95" s="109"/>
      <c r="B95" s="53" t="s">
        <v>16</v>
      </c>
      <c r="C95" s="6">
        <v>37981</v>
      </c>
      <c r="D95" s="70">
        <f>($D$4*I95)/100</f>
        <v>206.99999999999997</v>
      </c>
      <c r="E95" s="70">
        <f>($E$4*I95)/100</f>
        <v>57.49999999999999</v>
      </c>
      <c r="F95" s="70">
        <f>($F$4*I95)/100</f>
        <v>40.24999999999999</v>
      </c>
      <c r="G95" s="54"/>
      <c r="H95" s="70">
        <v>2</v>
      </c>
      <c r="I95" s="55">
        <f>I11*1.15</f>
        <v>114.99999999999999</v>
      </c>
      <c r="J95" s="54">
        <v>400</v>
      </c>
      <c r="K95" s="70">
        <f t="shared" si="7"/>
        <v>68.99999999999999</v>
      </c>
      <c r="L95" s="70">
        <f t="shared" si="15"/>
        <v>13.799999999999997</v>
      </c>
      <c r="M95" s="70">
        <f t="shared" si="8"/>
        <v>13.799999999999997</v>
      </c>
      <c r="N95" s="70">
        <f t="shared" si="9"/>
        <v>13.799999999999997</v>
      </c>
      <c r="O95" s="54">
        <v>3</v>
      </c>
      <c r="P95" s="70">
        <v>3</v>
      </c>
      <c r="Q95" s="123">
        <f t="shared" si="14"/>
        <v>114.99999999999999</v>
      </c>
      <c r="R95" s="22"/>
    </row>
    <row r="96" spans="1:18" ht="12.75">
      <c r="A96" s="109"/>
      <c r="B96" s="5" t="s">
        <v>6</v>
      </c>
      <c r="C96" s="8">
        <v>37982</v>
      </c>
      <c r="D96" s="71"/>
      <c r="E96" s="71"/>
      <c r="F96" s="71"/>
      <c r="G96" s="10"/>
      <c r="H96" s="69"/>
      <c r="I96" s="22"/>
      <c r="J96" s="12"/>
      <c r="K96" s="69">
        <f aca="true" t="shared" si="16" ref="K96:K159">($K$4*Q96)/100</f>
        <v>68.99999999999999</v>
      </c>
      <c r="L96" s="69">
        <f t="shared" si="15"/>
        <v>13.799999999999997</v>
      </c>
      <c r="M96" s="69">
        <f aca="true" t="shared" si="17" ref="M96:M159">($M$4*Q96)/100</f>
        <v>13.799999999999997</v>
      </c>
      <c r="N96" s="69">
        <f aca="true" t="shared" si="18" ref="N96:N159">($N$4*Q96)/100</f>
        <v>13.799999999999997</v>
      </c>
      <c r="O96" s="12">
        <v>3</v>
      </c>
      <c r="P96" s="71">
        <v>3</v>
      </c>
      <c r="Q96" s="122">
        <f t="shared" si="14"/>
        <v>114.99999999999999</v>
      </c>
      <c r="R96" s="22"/>
    </row>
    <row r="97" spans="1:18" ht="12.75">
      <c r="A97" s="109"/>
      <c r="B97" s="5" t="s">
        <v>17</v>
      </c>
      <c r="C97" s="8">
        <v>37983</v>
      </c>
      <c r="D97" s="71"/>
      <c r="E97" s="71"/>
      <c r="F97" s="71"/>
      <c r="G97" s="10"/>
      <c r="H97" s="69"/>
      <c r="I97" s="22"/>
      <c r="J97" s="12"/>
      <c r="K97" s="69">
        <f t="shared" si="16"/>
        <v>68.99999999999999</v>
      </c>
      <c r="L97" s="69">
        <f t="shared" si="15"/>
        <v>13.799999999999997</v>
      </c>
      <c r="M97" s="69">
        <f t="shared" si="17"/>
        <v>13.799999999999997</v>
      </c>
      <c r="N97" s="69">
        <f t="shared" si="18"/>
        <v>13.799999999999997</v>
      </c>
      <c r="O97" s="12">
        <v>3</v>
      </c>
      <c r="P97" s="71">
        <v>3</v>
      </c>
      <c r="Q97" s="122">
        <f t="shared" si="14"/>
        <v>114.99999999999999</v>
      </c>
      <c r="R97" s="22"/>
    </row>
    <row r="98" spans="1:18" ht="12.75">
      <c r="A98" s="109"/>
      <c r="B98" s="5" t="s">
        <v>18</v>
      </c>
      <c r="C98" s="8">
        <v>37984</v>
      </c>
      <c r="D98" s="71"/>
      <c r="E98" s="71"/>
      <c r="F98" s="71"/>
      <c r="G98" s="10"/>
      <c r="H98" s="69"/>
      <c r="I98" s="22"/>
      <c r="J98" s="12"/>
      <c r="K98" s="69">
        <f t="shared" si="16"/>
        <v>68.99999999999999</v>
      </c>
      <c r="L98" s="69">
        <f t="shared" si="15"/>
        <v>13.799999999999997</v>
      </c>
      <c r="M98" s="69">
        <f t="shared" si="17"/>
        <v>13.799999999999997</v>
      </c>
      <c r="N98" s="69">
        <f t="shared" si="18"/>
        <v>13.799999999999997</v>
      </c>
      <c r="O98" s="12">
        <v>3</v>
      </c>
      <c r="P98" s="71">
        <v>3</v>
      </c>
      <c r="Q98" s="122">
        <f t="shared" si="14"/>
        <v>114.99999999999999</v>
      </c>
      <c r="R98" s="22"/>
    </row>
    <row r="99" spans="1:18" ht="12.75">
      <c r="A99" s="109"/>
      <c r="B99" s="5" t="s">
        <v>19</v>
      </c>
      <c r="C99" s="8">
        <v>37985</v>
      </c>
      <c r="D99" s="71"/>
      <c r="E99" s="71"/>
      <c r="F99" s="71"/>
      <c r="G99" s="10"/>
      <c r="H99" s="69"/>
      <c r="I99" s="22"/>
      <c r="J99" s="12"/>
      <c r="K99" s="69">
        <f t="shared" si="16"/>
        <v>68.99999999999999</v>
      </c>
      <c r="L99" s="69">
        <f t="shared" si="15"/>
        <v>13.799999999999997</v>
      </c>
      <c r="M99" s="69">
        <f t="shared" si="17"/>
        <v>13.799999999999997</v>
      </c>
      <c r="N99" s="69">
        <f t="shared" si="18"/>
        <v>13.799999999999997</v>
      </c>
      <c r="O99" s="12">
        <v>3</v>
      </c>
      <c r="P99" s="71">
        <v>3</v>
      </c>
      <c r="Q99" s="122">
        <f t="shared" si="14"/>
        <v>114.99999999999999</v>
      </c>
      <c r="R99" s="22"/>
    </row>
    <row r="100" spans="1:18" ht="12.75">
      <c r="A100" s="109"/>
      <c r="B100" s="5" t="s">
        <v>20</v>
      </c>
      <c r="C100" s="8">
        <v>37986</v>
      </c>
      <c r="D100" s="71"/>
      <c r="E100" s="71"/>
      <c r="F100" s="71"/>
      <c r="G100" s="10"/>
      <c r="H100" s="69"/>
      <c r="I100" s="22"/>
      <c r="J100" s="12"/>
      <c r="K100" s="69">
        <f t="shared" si="16"/>
        <v>68.99999999999999</v>
      </c>
      <c r="L100" s="69">
        <f t="shared" si="15"/>
        <v>13.799999999999997</v>
      </c>
      <c r="M100" s="69">
        <f t="shared" si="17"/>
        <v>13.799999999999997</v>
      </c>
      <c r="N100" s="69">
        <f t="shared" si="18"/>
        <v>13.799999999999997</v>
      </c>
      <c r="O100" s="12">
        <v>3</v>
      </c>
      <c r="P100" s="71">
        <v>3</v>
      </c>
      <c r="Q100" s="122">
        <f t="shared" si="14"/>
        <v>114.99999999999999</v>
      </c>
      <c r="R100" s="22"/>
    </row>
    <row r="101" spans="1:18" ht="12.75">
      <c r="A101" s="109"/>
      <c r="B101" s="5" t="s">
        <v>21</v>
      </c>
      <c r="C101" s="8">
        <v>37987</v>
      </c>
      <c r="D101" s="71"/>
      <c r="E101" s="71"/>
      <c r="F101" s="71"/>
      <c r="G101" s="10"/>
      <c r="H101" s="69"/>
      <c r="I101" s="22"/>
      <c r="J101" s="12"/>
      <c r="K101" s="69">
        <f t="shared" si="16"/>
        <v>68.99999999999999</v>
      </c>
      <c r="L101" s="69">
        <f t="shared" si="15"/>
        <v>13.799999999999997</v>
      </c>
      <c r="M101" s="69">
        <f t="shared" si="17"/>
        <v>13.799999999999997</v>
      </c>
      <c r="N101" s="69">
        <f t="shared" si="18"/>
        <v>13.799999999999997</v>
      </c>
      <c r="O101" s="12">
        <v>3</v>
      </c>
      <c r="P101" s="71">
        <v>3</v>
      </c>
      <c r="Q101" s="122">
        <f t="shared" si="14"/>
        <v>114.99999999999999</v>
      </c>
      <c r="R101" s="22"/>
    </row>
    <row r="102" spans="1:18" ht="12.75">
      <c r="A102" s="109"/>
      <c r="B102" s="53" t="s">
        <v>16</v>
      </c>
      <c r="C102" s="6">
        <v>37988</v>
      </c>
      <c r="D102" s="70">
        <f>($D$4*I102)/100</f>
        <v>206.99999999999997</v>
      </c>
      <c r="E102" s="70">
        <f>($E$4*I102)/100</f>
        <v>57.49999999999999</v>
      </c>
      <c r="F102" s="70">
        <f>($F$4*I102)/100</f>
        <v>40.24999999999999</v>
      </c>
      <c r="G102" s="54"/>
      <c r="H102" s="70">
        <v>2</v>
      </c>
      <c r="I102" s="55">
        <f>I18*1.15</f>
        <v>114.99999999999999</v>
      </c>
      <c r="J102" s="54">
        <v>400</v>
      </c>
      <c r="K102" s="70">
        <f t="shared" si="16"/>
        <v>68.99999999999999</v>
      </c>
      <c r="L102" s="70">
        <f t="shared" si="15"/>
        <v>13.799999999999997</v>
      </c>
      <c r="M102" s="70">
        <f t="shared" si="17"/>
        <v>13.799999999999997</v>
      </c>
      <c r="N102" s="70">
        <f t="shared" si="18"/>
        <v>13.799999999999997</v>
      </c>
      <c r="O102" s="54">
        <v>3</v>
      </c>
      <c r="P102" s="70">
        <v>3</v>
      </c>
      <c r="Q102" s="123">
        <f t="shared" si="14"/>
        <v>114.99999999999999</v>
      </c>
      <c r="R102" s="22"/>
    </row>
    <row r="103" spans="1:18" ht="12.75">
      <c r="A103" s="109"/>
      <c r="B103" s="5" t="s">
        <v>6</v>
      </c>
      <c r="C103" s="8">
        <v>37989</v>
      </c>
      <c r="D103" s="71"/>
      <c r="E103" s="71"/>
      <c r="F103" s="71"/>
      <c r="G103" s="10"/>
      <c r="H103" s="69"/>
      <c r="I103" s="22"/>
      <c r="J103" s="12"/>
      <c r="K103" s="69">
        <f t="shared" si="16"/>
        <v>68.99999999999999</v>
      </c>
      <c r="L103" s="69">
        <f t="shared" si="15"/>
        <v>13.799999999999997</v>
      </c>
      <c r="M103" s="69">
        <f t="shared" si="17"/>
        <v>13.799999999999997</v>
      </c>
      <c r="N103" s="69">
        <f t="shared" si="18"/>
        <v>13.799999999999997</v>
      </c>
      <c r="O103" s="12">
        <v>3</v>
      </c>
      <c r="P103" s="71">
        <v>3</v>
      </c>
      <c r="Q103" s="122">
        <f t="shared" si="14"/>
        <v>114.99999999999999</v>
      </c>
      <c r="R103" s="22"/>
    </row>
    <row r="104" spans="1:18" ht="12.75">
      <c r="A104" s="109"/>
      <c r="B104" s="5" t="s">
        <v>17</v>
      </c>
      <c r="C104" s="8">
        <v>37990</v>
      </c>
      <c r="D104" s="71"/>
      <c r="E104" s="71"/>
      <c r="F104" s="71"/>
      <c r="G104" s="10"/>
      <c r="H104" s="69"/>
      <c r="I104" s="22"/>
      <c r="J104" s="12"/>
      <c r="K104" s="69">
        <f t="shared" si="16"/>
        <v>68.99999999999999</v>
      </c>
      <c r="L104" s="69">
        <f t="shared" si="15"/>
        <v>13.799999999999997</v>
      </c>
      <c r="M104" s="69">
        <f t="shared" si="17"/>
        <v>13.799999999999997</v>
      </c>
      <c r="N104" s="69">
        <f t="shared" si="18"/>
        <v>13.799999999999997</v>
      </c>
      <c r="O104" s="12">
        <v>3</v>
      </c>
      <c r="P104" s="71">
        <v>3</v>
      </c>
      <c r="Q104" s="122">
        <f t="shared" si="14"/>
        <v>114.99999999999999</v>
      </c>
      <c r="R104" s="22"/>
    </row>
    <row r="105" spans="1:18" ht="12.75">
      <c r="A105" s="109"/>
      <c r="B105" s="5" t="s">
        <v>18</v>
      </c>
      <c r="C105" s="8">
        <v>37991</v>
      </c>
      <c r="D105" s="71"/>
      <c r="E105" s="71"/>
      <c r="F105" s="71"/>
      <c r="G105" s="10"/>
      <c r="H105" s="69"/>
      <c r="I105" s="22"/>
      <c r="J105" s="12"/>
      <c r="K105" s="69">
        <f t="shared" si="16"/>
        <v>68.99999999999999</v>
      </c>
      <c r="L105" s="69">
        <f t="shared" si="15"/>
        <v>13.799999999999997</v>
      </c>
      <c r="M105" s="69">
        <f t="shared" si="17"/>
        <v>13.799999999999997</v>
      </c>
      <c r="N105" s="69">
        <f t="shared" si="18"/>
        <v>13.799999999999997</v>
      </c>
      <c r="O105" s="12">
        <v>3</v>
      </c>
      <c r="P105" s="71">
        <v>3</v>
      </c>
      <c r="Q105" s="122">
        <f t="shared" si="14"/>
        <v>114.99999999999999</v>
      </c>
      <c r="R105" s="22"/>
    </row>
    <row r="106" spans="1:18" ht="12.75">
      <c r="A106" s="109"/>
      <c r="B106" s="5" t="s">
        <v>19</v>
      </c>
      <c r="C106" s="8">
        <v>37992</v>
      </c>
      <c r="D106" s="71"/>
      <c r="E106" s="71"/>
      <c r="F106" s="71"/>
      <c r="G106" s="10"/>
      <c r="H106" s="69"/>
      <c r="I106" s="22"/>
      <c r="J106" s="12"/>
      <c r="K106" s="69">
        <f t="shared" si="16"/>
        <v>68.99999999999999</v>
      </c>
      <c r="L106" s="69">
        <f t="shared" si="15"/>
        <v>13.799999999999997</v>
      </c>
      <c r="M106" s="69">
        <f t="shared" si="17"/>
        <v>13.799999999999997</v>
      </c>
      <c r="N106" s="69">
        <f t="shared" si="18"/>
        <v>13.799999999999997</v>
      </c>
      <c r="O106" s="12">
        <v>3</v>
      </c>
      <c r="P106" s="71">
        <v>3</v>
      </c>
      <c r="Q106" s="122">
        <f t="shared" si="14"/>
        <v>114.99999999999999</v>
      </c>
      <c r="R106" s="22"/>
    </row>
    <row r="107" spans="1:18" ht="12.75">
      <c r="A107" s="109"/>
      <c r="B107" s="5" t="s">
        <v>20</v>
      </c>
      <c r="C107" s="8">
        <v>37993</v>
      </c>
      <c r="D107" s="71"/>
      <c r="E107" s="71"/>
      <c r="F107" s="71"/>
      <c r="G107" s="10"/>
      <c r="H107" s="69"/>
      <c r="I107" s="22"/>
      <c r="J107" s="12"/>
      <c r="K107" s="69">
        <f t="shared" si="16"/>
        <v>68.99999999999999</v>
      </c>
      <c r="L107" s="69">
        <f t="shared" si="15"/>
        <v>13.799999999999997</v>
      </c>
      <c r="M107" s="69">
        <f t="shared" si="17"/>
        <v>13.799999999999997</v>
      </c>
      <c r="N107" s="69">
        <f t="shared" si="18"/>
        <v>13.799999999999997</v>
      </c>
      <c r="O107" s="12">
        <v>3</v>
      </c>
      <c r="P107" s="71">
        <v>3</v>
      </c>
      <c r="Q107" s="122">
        <f t="shared" si="14"/>
        <v>114.99999999999999</v>
      </c>
      <c r="R107" s="22"/>
    </row>
    <row r="108" spans="1:18" ht="12.75">
      <c r="A108" s="109"/>
      <c r="B108" s="5" t="s">
        <v>21</v>
      </c>
      <c r="C108" s="8">
        <v>37994</v>
      </c>
      <c r="D108" s="71"/>
      <c r="E108" s="71"/>
      <c r="F108" s="71"/>
      <c r="G108" s="10"/>
      <c r="H108" s="69"/>
      <c r="I108" s="22"/>
      <c r="J108" s="12"/>
      <c r="K108" s="69">
        <f t="shared" si="16"/>
        <v>68.99999999999999</v>
      </c>
      <c r="L108" s="69">
        <f t="shared" si="15"/>
        <v>13.799999999999997</v>
      </c>
      <c r="M108" s="69">
        <f t="shared" si="17"/>
        <v>13.799999999999997</v>
      </c>
      <c r="N108" s="69">
        <f t="shared" si="18"/>
        <v>13.799999999999997</v>
      </c>
      <c r="O108" s="12">
        <v>3</v>
      </c>
      <c r="P108" s="71">
        <v>3</v>
      </c>
      <c r="Q108" s="122">
        <f t="shared" si="14"/>
        <v>114.99999999999999</v>
      </c>
      <c r="R108" s="22"/>
    </row>
    <row r="109" spans="1:18" ht="12.75">
      <c r="A109" s="109"/>
      <c r="B109" s="53" t="s">
        <v>16</v>
      </c>
      <c r="C109" s="6">
        <v>37995</v>
      </c>
      <c r="D109" s="70">
        <f>($D$4*I109)/100</f>
        <v>206.99999999999997</v>
      </c>
      <c r="E109" s="70">
        <f>($E$4*I109)/100</f>
        <v>57.49999999999999</v>
      </c>
      <c r="F109" s="70">
        <f>($F$4*I109)/100</f>
        <v>40.24999999999999</v>
      </c>
      <c r="G109" s="54"/>
      <c r="H109" s="70">
        <v>2</v>
      </c>
      <c r="I109" s="55">
        <f>I25*1.15</f>
        <v>114.99999999999999</v>
      </c>
      <c r="J109" s="54">
        <v>400</v>
      </c>
      <c r="K109" s="70">
        <f t="shared" si="16"/>
        <v>68.99999999999999</v>
      </c>
      <c r="L109" s="70">
        <f t="shared" si="15"/>
        <v>13.799999999999997</v>
      </c>
      <c r="M109" s="70">
        <f t="shared" si="17"/>
        <v>13.799999999999997</v>
      </c>
      <c r="N109" s="70">
        <f t="shared" si="18"/>
        <v>13.799999999999997</v>
      </c>
      <c r="O109" s="54">
        <v>3</v>
      </c>
      <c r="P109" s="70">
        <v>3</v>
      </c>
      <c r="Q109" s="123">
        <f t="shared" si="14"/>
        <v>114.99999999999999</v>
      </c>
      <c r="R109" s="22"/>
    </row>
    <row r="110" spans="1:18" ht="12.75">
      <c r="A110" s="109"/>
      <c r="B110" s="5" t="s">
        <v>6</v>
      </c>
      <c r="C110" s="8">
        <v>37996</v>
      </c>
      <c r="D110" s="71"/>
      <c r="E110" s="71"/>
      <c r="F110" s="71"/>
      <c r="G110" s="10"/>
      <c r="H110" s="69"/>
      <c r="I110" s="22"/>
      <c r="J110" s="12"/>
      <c r="K110" s="69">
        <f t="shared" si="16"/>
        <v>68.99999999999999</v>
      </c>
      <c r="L110" s="69">
        <f t="shared" si="15"/>
        <v>13.799999999999997</v>
      </c>
      <c r="M110" s="69">
        <f t="shared" si="17"/>
        <v>13.799999999999997</v>
      </c>
      <c r="N110" s="69">
        <f t="shared" si="18"/>
        <v>13.799999999999997</v>
      </c>
      <c r="O110" s="12">
        <v>3</v>
      </c>
      <c r="P110" s="71">
        <v>3</v>
      </c>
      <c r="Q110" s="122">
        <f t="shared" si="14"/>
        <v>114.99999999999999</v>
      </c>
      <c r="R110" s="22"/>
    </row>
    <row r="111" spans="1:18" ht="12.75">
      <c r="A111" s="109"/>
      <c r="B111" s="5" t="s">
        <v>17</v>
      </c>
      <c r="C111" s="8">
        <v>37997</v>
      </c>
      <c r="D111" s="71"/>
      <c r="E111" s="71"/>
      <c r="F111" s="71"/>
      <c r="G111" s="10"/>
      <c r="H111" s="69"/>
      <c r="I111" s="22"/>
      <c r="J111" s="12"/>
      <c r="K111" s="69">
        <f t="shared" si="16"/>
        <v>68.99999999999999</v>
      </c>
      <c r="L111" s="69">
        <f t="shared" si="15"/>
        <v>13.799999999999997</v>
      </c>
      <c r="M111" s="69">
        <f t="shared" si="17"/>
        <v>13.799999999999997</v>
      </c>
      <c r="N111" s="69">
        <f t="shared" si="18"/>
        <v>13.799999999999997</v>
      </c>
      <c r="O111" s="12">
        <v>3</v>
      </c>
      <c r="P111" s="71">
        <v>3</v>
      </c>
      <c r="Q111" s="122">
        <f t="shared" si="14"/>
        <v>114.99999999999999</v>
      </c>
      <c r="R111" s="22"/>
    </row>
    <row r="112" spans="1:18" ht="12.75">
      <c r="A112" s="109"/>
      <c r="B112" s="5" t="s">
        <v>18</v>
      </c>
      <c r="C112" s="8">
        <v>37998</v>
      </c>
      <c r="D112" s="71"/>
      <c r="E112" s="71"/>
      <c r="F112" s="71"/>
      <c r="G112" s="12"/>
      <c r="H112" s="69"/>
      <c r="I112" s="22"/>
      <c r="J112" s="12"/>
      <c r="K112" s="69">
        <f t="shared" si="16"/>
        <v>68.99999999999999</v>
      </c>
      <c r="L112" s="69">
        <f t="shared" si="15"/>
        <v>13.799999999999997</v>
      </c>
      <c r="M112" s="69">
        <f t="shared" si="17"/>
        <v>13.799999999999997</v>
      </c>
      <c r="N112" s="69">
        <f t="shared" si="18"/>
        <v>13.799999999999997</v>
      </c>
      <c r="O112" s="12">
        <v>3</v>
      </c>
      <c r="P112" s="71">
        <v>3</v>
      </c>
      <c r="Q112" s="122">
        <f t="shared" si="14"/>
        <v>114.99999999999999</v>
      </c>
      <c r="R112" s="22"/>
    </row>
    <row r="113" spans="1:18" ht="12.75">
      <c r="A113" s="109"/>
      <c r="B113" s="5" t="s">
        <v>19</v>
      </c>
      <c r="C113" s="8">
        <v>37999</v>
      </c>
      <c r="D113" s="71"/>
      <c r="E113" s="71"/>
      <c r="F113" s="71"/>
      <c r="G113" s="12"/>
      <c r="H113" s="69"/>
      <c r="I113" s="22"/>
      <c r="J113" s="12"/>
      <c r="K113" s="69">
        <f t="shared" si="16"/>
        <v>68.99999999999999</v>
      </c>
      <c r="L113" s="69">
        <f t="shared" si="15"/>
        <v>13.799999999999997</v>
      </c>
      <c r="M113" s="69">
        <f t="shared" si="17"/>
        <v>13.799999999999997</v>
      </c>
      <c r="N113" s="69">
        <f t="shared" si="18"/>
        <v>13.799999999999997</v>
      </c>
      <c r="O113" s="12">
        <v>3</v>
      </c>
      <c r="P113" s="71">
        <v>3</v>
      </c>
      <c r="Q113" s="122">
        <f t="shared" si="14"/>
        <v>114.99999999999999</v>
      </c>
      <c r="R113" s="22"/>
    </row>
    <row r="114" spans="1:18" ht="12.75">
      <c r="A114" s="109"/>
      <c r="B114" s="5" t="s">
        <v>20</v>
      </c>
      <c r="C114" s="8">
        <v>38000</v>
      </c>
      <c r="D114" s="71"/>
      <c r="E114" s="71"/>
      <c r="F114" s="71"/>
      <c r="G114" s="12"/>
      <c r="H114" s="69"/>
      <c r="I114" s="22"/>
      <c r="J114" s="12"/>
      <c r="K114" s="69">
        <f t="shared" si="16"/>
        <v>68.99999999999999</v>
      </c>
      <c r="L114" s="69">
        <f t="shared" si="15"/>
        <v>13.799999999999997</v>
      </c>
      <c r="M114" s="69">
        <f t="shared" si="17"/>
        <v>13.799999999999997</v>
      </c>
      <c r="N114" s="69">
        <f t="shared" si="18"/>
        <v>13.799999999999997</v>
      </c>
      <c r="O114" s="12">
        <v>3</v>
      </c>
      <c r="P114" s="71">
        <v>3</v>
      </c>
      <c r="Q114" s="122">
        <f t="shared" si="14"/>
        <v>114.99999999999999</v>
      </c>
      <c r="R114" s="22"/>
    </row>
    <row r="115" spans="1:18" ht="12.75">
      <c r="A115" s="109"/>
      <c r="B115" s="5" t="s">
        <v>21</v>
      </c>
      <c r="C115" s="8">
        <v>38001</v>
      </c>
      <c r="D115" s="71"/>
      <c r="E115" s="71"/>
      <c r="F115" s="71"/>
      <c r="G115" s="12"/>
      <c r="H115" s="69"/>
      <c r="I115" s="22"/>
      <c r="J115" s="12"/>
      <c r="K115" s="69">
        <f t="shared" si="16"/>
        <v>68.99999999999999</v>
      </c>
      <c r="L115" s="69">
        <f t="shared" si="15"/>
        <v>13.799999999999997</v>
      </c>
      <c r="M115" s="69">
        <f t="shared" si="17"/>
        <v>13.799999999999997</v>
      </c>
      <c r="N115" s="69">
        <f t="shared" si="18"/>
        <v>13.799999999999997</v>
      </c>
      <c r="O115" s="12">
        <v>3</v>
      </c>
      <c r="P115" s="71">
        <v>3</v>
      </c>
      <c r="Q115" s="122">
        <f t="shared" si="14"/>
        <v>114.99999999999999</v>
      </c>
      <c r="R115" s="22"/>
    </row>
    <row r="116" spans="1:18" ht="12.75">
      <c r="A116" s="109"/>
      <c r="B116" s="9" t="s">
        <v>16</v>
      </c>
      <c r="C116" s="7">
        <v>38002</v>
      </c>
      <c r="D116" s="68">
        <f>($D$4*I116)/100</f>
        <v>216</v>
      </c>
      <c r="E116" s="68">
        <f>($E$4*I116)/100</f>
        <v>60</v>
      </c>
      <c r="F116" s="68">
        <f>($F$4*I116)/100</f>
        <v>42</v>
      </c>
      <c r="G116" s="11"/>
      <c r="H116" s="68">
        <v>2</v>
      </c>
      <c r="I116" s="15">
        <f>I4*1.2</f>
        <v>120</v>
      </c>
      <c r="J116" s="11">
        <v>400</v>
      </c>
      <c r="K116" s="68">
        <f t="shared" si="16"/>
        <v>72</v>
      </c>
      <c r="L116" s="68">
        <f>($L$4*Q116)/100</f>
        <v>14.4</v>
      </c>
      <c r="M116" s="68">
        <f t="shared" si="17"/>
        <v>14.4</v>
      </c>
      <c r="N116" s="68">
        <f t="shared" si="18"/>
        <v>14.4</v>
      </c>
      <c r="O116" s="83">
        <v>3</v>
      </c>
      <c r="P116" s="68">
        <v>3</v>
      </c>
      <c r="Q116" s="119">
        <f aca="true" t="shared" si="19" ref="Q116:Q143">Q4*1.2</f>
        <v>120</v>
      </c>
      <c r="R116" s="131"/>
    </row>
    <row r="117" spans="1:18" ht="12.75">
      <c r="A117" s="109"/>
      <c r="B117" s="5" t="s">
        <v>6</v>
      </c>
      <c r="C117" s="8">
        <v>38003</v>
      </c>
      <c r="D117" s="71"/>
      <c r="E117" s="71"/>
      <c r="F117" s="71"/>
      <c r="G117" s="10"/>
      <c r="H117" s="69"/>
      <c r="I117" s="23"/>
      <c r="J117" s="10"/>
      <c r="K117" s="69">
        <f t="shared" si="16"/>
        <v>72</v>
      </c>
      <c r="L117" s="69">
        <f aca="true" t="shared" si="20" ref="L117:L143">($L$5*Q117)/100</f>
        <v>14.4</v>
      </c>
      <c r="M117" s="69">
        <f t="shared" si="17"/>
        <v>14.4</v>
      </c>
      <c r="N117" s="69">
        <f t="shared" si="18"/>
        <v>14.4</v>
      </c>
      <c r="O117" s="10">
        <v>3</v>
      </c>
      <c r="P117" s="71">
        <v>3</v>
      </c>
      <c r="Q117" s="122">
        <f t="shared" si="19"/>
        <v>120</v>
      </c>
      <c r="R117" s="22"/>
    </row>
    <row r="118" spans="1:18" ht="12.75">
      <c r="A118" s="109"/>
      <c r="B118" s="5" t="s">
        <v>17</v>
      </c>
      <c r="C118" s="8">
        <v>38004</v>
      </c>
      <c r="D118" s="71"/>
      <c r="E118" s="71"/>
      <c r="F118" s="71"/>
      <c r="G118" s="10"/>
      <c r="H118" s="69"/>
      <c r="I118" s="23"/>
      <c r="J118" s="10"/>
      <c r="K118" s="69">
        <f t="shared" si="16"/>
        <v>72</v>
      </c>
      <c r="L118" s="69">
        <f t="shared" si="20"/>
        <v>14.4</v>
      </c>
      <c r="M118" s="69">
        <f t="shared" si="17"/>
        <v>14.4</v>
      </c>
      <c r="N118" s="69">
        <f t="shared" si="18"/>
        <v>14.4</v>
      </c>
      <c r="O118" s="10">
        <v>3</v>
      </c>
      <c r="P118" s="71">
        <v>3</v>
      </c>
      <c r="Q118" s="122">
        <f t="shared" si="19"/>
        <v>120</v>
      </c>
      <c r="R118" s="22"/>
    </row>
    <row r="119" spans="1:18" ht="12.75">
      <c r="A119" s="109"/>
      <c r="B119" s="5" t="s">
        <v>18</v>
      </c>
      <c r="C119" s="8">
        <v>38005</v>
      </c>
      <c r="D119" s="71"/>
      <c r="E119" s="71"/>
      <c r="F119" s="71"/>
      <c r="G119" s="10"/>
      <c r="H119" s="69"/>
      <c r="I119" s="23"/>
      <c r="J119" s="10"/>
      <c r="K119" s="69">
        <f t="shared" si="16"/>
        <v>72</v>
      </c>
      <c r="L119" s="69">
        <f t="shared" si="20"/>
        <v>14.4</v>
      </c>
      <c r="M119" s="69">
        <f t="shared" si="17"/>
        <v>14.4</v>
      </c>
      <c r="N119" s="69">
        <f t="shared" si="18"/>
        <v>14.4</v>
      </c>
      <c r="O119" s="10">
        <v>3</v>
      </c>
      <c r="P119" s="71">
        <v>3</v>
      </c>
      <c r="Q119" s="122">
        <f t="shared" si="19"/>
        <v>120</v>
      </c>
      <c r="R119" s="22"/>
    </row>
    <row r="120" spans="1:18" ht="12.75">
      <c r="A120" s="109"/>
      <c r="B120" s="5" t="s">
        <v>19</v>
      </c>
      <c r="C120" s="8">
        <v>38006</v>
      </c>
      <c r="D120" s="71"/>
      <c r="E120" s="71"/>
      <c r="F120" s="71"/>
      <c r="G120" s="10"/>
      <c r="H120" s="69"/>
      <c r="I120" s="23"/>
      <c r="J120" s="10"/>
      <c r="K120" s="69">
        <f t="shared" si="16"/>
        <v>72</v>
      </c>
      <c r="L120" s="69">
        <f t="shared" si="20"/>
        <v>14.4</v>
      </c>
      <c r="M120" s="69">
        <f t="shared" si="17"/>
        <v>14.4</v>
      </c>
      <c r="N120" s="69">
        <f t="shared" si="18"/>
        <v>14.4</v>
      </c>
      <c r="O120" s="10">
        <v>3</v>
      </c>
      <c r="P120" s="71">
        <v>3</v>
      </c>
      <c r="Q120" s="122">
        <f t="shared" si="19"/>
        <v>120</v>
      </c>
      <c r="R120" s="22"/>
    </row>
    <row r="121" spans="1:18" ht="12.75">
      <c r="A121" s="109"/>
      <c r="B121" s="5" t="s">
        <v>20</v>
      </c>
      <c r="C121" s="8">
        <v>38007</v>
      </c>
      <c r="D121" s="71"/>
      <c r="E121" s="71"/>
      <c r="F121" s="71"/>
      <c r="G121" s="10"/>
      <c r="H121" s="69"/>
      <c r="I121" s="23"/>
      <c r="J121" s="10"/>
      <c r="K121" s="69">
        <f t="shared" si="16"/>
        <v>72</v>
      </c>
      <c r="L121" s="69">
        <f t="shared" si="20"/>
        <v>14.4</v>
      </c>
      <c r="M121" s="69">
        <f t="shared" si="17"/>
        <v>14.4</v>
      </c>
      <c r="N121" s="69">
        <f t="shared" si="18"/>
        <v>14.4</v>
      </c>
      <c r="O121" s="10">
        <v>3</v>
      </c>
      <c r="P121" s="71">
        <v>3</v>
      </c>
      <c r="Q121" s="122">
        <f t="shared" si="19"/>
        <v>120</v>
      </c>
      <c r="R121" s="22"/>
    </row>
    <row r="122" spans="1:18" ht="12.75">
      <c r="A122" s="109"/>
      <c r="B122" s="5" t="s">
        <v>21</v>
      </c>
      <c r="C122" s="8">
        <v>38008</v>
      </c>
      <c r="D122" s="71"/>
      <c r="E122" s="71"/>
      <c r="F122" s="71"/>
      <c r="G122" s="10"/>
      <c r="H122" s="69"/>
      <c r="I122" s="22"/>
      <c r="J122" s="10"/>
      <c r="K122" s="69">
        <f t="shared" si="16"/>
        <v>72</v>
      </c>
      <c r="L122" s="69">
        <f t="shared" si="20"/>
        <v>14.4</v>
      </c>
      <c r="M122" s="69">
        <f t="shared" si="17"/>
        <v>14.4</v>
      </c>
      <c r="N122" s="69">
        <f t="shared" si="18"/>
        <v>14.4</v>
      </c>
      <c r="O122" s="10">
        <v>3</v>
      </c>
      <c r="P122" s="71">
        <v>3</v>
      </c>
      <c r="Q122" s="122">
        <f t="shared" si="19"/>
        <v>120</v>
      </c>
      <c r="R122" s="22"/>
    </row>
    <row r="123" spans="1:18" ht="12.75">
      <c r="A123" s="109"/>
      <c r="B123" s="53" t="s">
        <v>16</v>
      </c>
      <c r="C123" s="6">
        <v>38009</v>
      </c>
      <c r="D123" s="70">
        <f>($D$4*I123)/100</f>
        <v>216</v>
      </c>
      <c r="E123" s="70">
        <f>($E$4*I123)/100</f>
        <v>60</v>
      </c>
      <c r="F123" s="70">
        <f>($F$4*I123)/100</f>
        <v>42</v>
      </c>
      <c r="G123" s="54"/>
      <c r="H123" s="70">
        <v>2</v>
      </c>
      <c r="I123" s="55">
        <f>I11*1.2</f>
        <v>120</v>
      </c>
      <c r="J123" s="54">
        <v>400</v>
      </c>
      <c r="K123" s="70">
        <f t="shared" si="16"/>
        <v>72</v>
      </c>
      <c r="L123" s="70">
        <f t="shared" si="20"/>
        <v>14.4</v>
      </c>
      <c r="M123" s="70">
        <f t="shared" si="17"/>
        <v>14.4</v>
      </c>
      <c r="N123" s="70">
        <f t="shared" si="18"/>
        <v>14.4</v>
      </c>
      <c r="O123" s="54">
        <v>3</v>
      </c>
      <c r="P123" s="70">
        <v>3</v>
      </c>
      <c r="Q123" s="123">
        <f t="shared" si="19"/>
        <v>120</v>
      </c>
      <c r="R123" s="22"/>
    </row>
    <row r="124" spans="1:18" ht="12.75">
      <c r="A124" s="109"/>
      <c r="B124" s="5" t="s">
        <v>6</v>
      </c>
      <c r="C124" s="8">
        <v>38010</v>
      </c>
      <c r="D124" s="71"/>
      <c r="E124" s="71"/>
      <c r="F124" s="71"/>
      <c r="G124" s="10"/>
      <c r="H124" s="69"/>
      <c r="I124" s="22"/>
      <c r="J124" s="12"/>
      <c r="K124" s="69">
        <f t="shared" si="16"/>
        <v>72</v>
      </c>
      <c r="L124" s="69">
        <f t="shared" si="20"/>
        <v>14.4</v>
      </c>
      <c r="M124" s="69">
        <f t="shared" si="17"/>
        <v>14.4</v>
      </c>
      <c r="N124" s="69">
        <f t="shared" si="18"/>
        <v>14.4</v>
      </c>
      <c r="O124" s="12">
        <v>3</v>
      </c>
      <c r="P124" s="71">
        <v>3</v>
      </c>
      <c r="Q124" s="122">
        <f t="shared" si="19"/>
        <v>120</v>
      </c>
      <c r="R124" s="22"/>
    </row>
    <row r="125" spans="1:18" ht="12.75">
      <c r="A125" s="109"/>
      <c r="B125" s="5" t="s">
        <v>17</v>
      </c>
      <c r="C125" s="8">
        <v>38011</v>
      </c>
      <c r="D125" s="71"/>
      <c r="E125" s="71"/>
      <c r="F125" s="71"/>
      <c r="G125" s="10"/>
      <c r="H125" s="69"/>
      <c r="I125" s="22"/>
      <c r="J125" s="12"/>
      <c r="K125" s="69">
        <f t="shared" si="16"/>
        <v>72</v>
      </c>
      <c r="L125" s="69">
        <f t="shared" si="20"/>
        <v>14.4</v>
      </c>
      <c r="M125" s="69">
        <f t="shared" si="17"/>
        <v>14.4</v>
      </c>
      <c r="N125" s="69">
        <f t="shared" si="18"/>
        <v>14.4</v>
      </c>
      <c r="O125" s="12">
        <v>3</v>
      </c>
      <c r="P125" s="71">
        <v>3</v>
      </c>
      <c r="Q125" s="122">
        <f t="shared" si="19"/>
        <v>120</v>
      </c>
      <c r="R125" s="22"/>
    </row>
    <row r="126" spans="1:18" ht="12.75">
      <c r="A126" s="109"/>
      <c r="B126" s="5" t="s">
        <v>18</v>
      </c>
      <c r="C126" s="8">
        <v>38012</v>
      </c>
      <c r="D126" s="71"/>
      <c r="E126" s="71"/>
      <c r="F126" s="71"/>
      <c r="G126" s="10"/>
      <c r="H126" s="69"/>
      <c r="I126" s="22"/>
      <c r="J126" s="12"/>
      <c r="K126" s="69">
        <f t="shared" si="16"/>
        <v>72</v>
      </c>
      <c r="L126" s="69">
        <f t="shared" si="20"/>
        <v>14.4</v>
      </c>
      <c r="M126" s="69">
        <f t="shared" si="17"/>
        <v>14.4</v>
      </c>
      <c r="N126" s="69">
        <f t="shared" si="18"/>
        <v>14.4</v>
      </c>
      <c r="O126" s="12">
        <v>3</v>
      </c>
      <c r="P126" s="71">
        <v>3</v>
      </c>
      <c r="Q126" s="122">
        <f t="shared" si="19"/>
        <v>120</v>
      </c>
      <c r="R126" s="22"/>
    </row>
    <row r="127" spans="1:18" ht="12.75">
      <c r="A127" s="109"/>
      <c r="B127" s="5" t="s">
        <v>19</v>
      </c>
      <c r="C127" s="8">
        <v>38013</v>
      </c>
      <c r="D127" s="71"/>
      <c r="E127" s="71"/>
      <c r="F127" s="71"/>
      <c r="G127" s="10"/>
      <c r="H127" s="69"/>
      <c r="I127" s="22"/>
      <c r="J127" s="12"/>
      <c r="K127" s="69">
        <f t="shared" si="16"/>
        <v>72</v>
      </c>
      <c r="L127" s="69">
        <f t="shared" si="20"/>
        <v>14.4</v>
      </c>
      <c r="M127" s="69">
        <f t="shared" si="17"/>
        <v>14.4</v>
      </c>
      <c r="N127" s="69">
        <f t="shared" si="18"/>
        <v>14.4</v>
      </c>
      <c r="O127" s="12">
        <v>3</v>
      </c>
      <c r="P127" s="71">
        <v>3</v>
      </c>
      <c r="Q127" s="122">
        <f t="shared" si="19"/>
        <v>120</v>
      </c>
      <c r="R127" s="22"/>
    </row>
    <row r="128" spans="1:18" ht="12.75">
      <c r="A128" s="109"/>
      <c r="B128" s="5" t="s">
        <v>20</v>
      </c>
      <c r="C128" s="8">
        <v>38014</v>
      </c>
      <c r="D128" s="71"/>
      <c r="E128" s="71"/>
      <c r="F128" s="71"/>
      <c r="G128" s="10"/>
      <c r="H128" s="69"/>
      <c r="I128" s="22"/>
      <c r="J128" s="12"/>
      <c r="K128" s="69">
        <f t="shared" si="16"/>
        <v>72</v>
      </c>
      <c r="L128" s="69">
        <f t="shared" si="20"/>
        <v>14.4</v>
      </c>
      <c r="M128" s="69">
        <f t="shared" si="17"/>
        <v>14.4</v>
      </c>
      <c r="N128" s="69">
        <f t="shared" si="18"/>
        <v>14.4</v>
      </c>
      <c r="O128" s="12">
        <v>3</v>
      </c>
      <c r="P128" s="71">
        <v>3</v>
      </c>
      <c r="Q128" s="122">
        <f t="shared" si="19"/>
        <v>120</v>
      </c>
      <c r="R128" s="22"/>
    </row>
    <row r="129" spans="1:18" ht="12.75">
      <c r="A129" s="109"/>
      <c r="B129" s="5" t="s">
        <v>21</v>
      </c>
      <c r="C129" s="8">
        <v>38015</v>
      </c>
      <c r="D129" s="71"/>
      <c r="E129" s="71"/>
      <c r="F129" s="71"/>
      <c r="G129" s="10"/>
      <c r="H129" s="69"/>
      <c r="I129" s="22"/>
      <c r="J129" s="12"/>
      <c r="K129" s="69">
        <f t="shared" si="16"/>
        <v>72</v>
      </c>
      <c r="L129" s="69">
        <f t="shared" si="20"/>
        <v>14.4</v>
      </c>
      <c r="M129" s="69">
        <f t="shared" si="17"/>
        <v>14.4</v>
      </c>
      <c r="N129" s="69">
        <f t="shared" si="18"/>
        <v>14.4</v>
      </c>
      <c r="O129" s="12">
        <v>3</v>
      </c>
      <c r="P129" s="71">
        <v>3</v>
      </c>
      <c r="Q129" s="122">
        <f t="shared" si="19"/>
        <v>120</v>
      </c>
      <c r="R129" s="22"/>
    </row>
    <row r="130" spans="1:18" ht="12.75">
      <c r="A130" s="109"/>
      <c r="B130" s="53" t="s">
        <v>16</v>
      </c>
      <c r="C130" s="6">
        <v>38016</v>
      </c>
      <c r="D130" s="70">
        <f>($D$4*I130)/100</f>
        <v>216</v>
      </c>
      <c r="E130" s="70">
        <f>($E$4*I130)/100</f>
        <v>60</v>
      </c>
      <c r="F130" s="70">
        <f>($F$4*I130)/100</f>
        <v>42</v>
      </c>
      <c r="G130" s="54"/>
      <c r="H130" s="70">
        <v>2</v>
      </c>
      <c r="I130" s="55">
        <f>I18*1.2</f>
        <v>120</v>
      </c>
      <c r="J130" s="54">
        <v>400</v>
      </c>
      <c r="K130" s="70">
        <f t="shared" si="16"/>
        <v>72</v>
      </c>
      <c r="L130" s="70">
        <f t="shared" si="20"/>
        <v>14.4</v>
      </c>
      <c r="M130" s="70">
        <f t="shared" si="17"/>
        <v>14.4</v>
      </c>
      <c r="N130" s="70">
        <f t="shared" si="18"/>
        <v>14.4</v>
      </c>
      <c r="O130" s="54">
        <v>3</v>
      </c>
      <c r="P130" s="70">
        <v>3</v>
      </c>
      <c r="Q130" s="123">
        <f t="shared" si="19"/>
        <v>120</v>
      </c>
      <c r="R130" s="22"/>
    </row>
    <row r="131" spans="1:18" ht="12.75">
      <c r="A131" s="109"/>
      <c r="B131" s="5" t="s">
        <v>6</v>
      </c>
      <c r="C131" s="8">
        <v>38017</v>
      </c>
      <c r="D131" s="71"/>
      <c r="E131" s="71"/>
      <c r="F131" s="71"/>
      <c r="G131" s="10"/>
      <c r="H131" s="69"/>
      <c r="I131" s="22"/>
      <c r="J131" s="12"/>
      <c r="K131" s="69">
        <f t="shared" si="16"/>
        <v>72</v>
      </c>
      <c r="L131" s="69">
        <f t="shared" si="20"/>
        <v>14.4</v>
      </c>
      <c r="M131" s="69">
        <f t="shared" si="17"/>
        <v>14.4</v>
      </c>
      <c r="N131" s="69">
        <f t="shared" si="18"/>
        <v>14.4</v>
      </c>
      <c r="O131" s="12">
        <v>3</v>
      </c>
      <c r="P131" s="71">
        <v>3</v>
      </c>
      <c r="Q131" s="122">
        <f t="shared" si="19"/>
        <v>120</v>
      </c>
      <c r="R131" s="22"/>
    </row>
    <row r="132" spans="1:18" ht="12.75">
      <c r="A132" s="109"/>
      <c r="B132" s="5" t="s">
        <v>17</v>
      </c>
      <c r="C132" s="8">
        <v>38018</v>
      </c>
      <c r="D132" s="71"/>
      <c r="E132" s="71"/>
      <c r="F132" s="71"/>
      <c r="G132" s="10"/>
      <c r="H132" s="69"/>
      <c r="I132" s="22"/>
      <c r="J132" s="12"/>
      <c r="K132" s="69">
        <f t="shared" si="16"/>
        <v>72</v>
      </c>
      <c r="L132" s="69">
        <f t="shared" si="20"/>
        <v>14.4</v>
      </c>
      <c r="M132" s="69">
        <f t="shared" si="17"/>
        <v>14.4</v>
      </c>
      <c r="N132" s="69">
        <f t="shared" si="18"/>
        <v>14.4</v>
      </c>
      <c r="O132" s="12">
        <v>3</v>
      </c>
      <c r="P132" s="71">
        <v>3</v>
      </c>
      <c r="Q132" s="122">
        <f t="shared" si="19"/>
        <v>120</v>
      </c>
      <c r="R132" s="22"/>
    </row>
    <row r="133" spans="1:18" ht="12.75">
      <c r="A133" s="109"/>
      <c r="B133" s="5" t="s">
        <v>18</v>
      </c>
      <c r="C133" s="8">
        <v>38019</v>
      </c>
      <c r="D133" s="71"/>
      <c r="E133" s="71"/>
      <c r="F133" s="71"/>
      <c r="G133" s="10"/>
      <c r="H133" s="69"/>
      <c r="I133" s="22"/>
      <c r="J133" s="12"/>
      <c r="K133" s="69">
        <f t="shared" si="16"/>
        <v>72</v>
      </c>
      <c r="L133" s="69">
        <f t="shared" si="20"/>
        <v>14.4</v>
      </c>
      <c r="M133" s="69">
        <f t="shared" si="17"/>
        <v>14.4</v>
      </c>
      <c r="N133" s="69">
        <f t="shared" si="18"/>
        <v>14.4</v>
      </c>
      <c r="O133" s="12">
        <v>3</v>
      </c>
      <c r="P133" s="71">
        <v>3</v>
      </c>
      <c r="Q133" s="122">
        <f t="shared" si="19"/>
        <v>120</v>
      </c>
      <c r="R133" s="22"/>
    </row>
    <row r="134" spans="1:18" ht="12.75">
      <c r="A134" s="109"/>
      <c r="B134" s="5" t="s">
        <v>19</v>
      </c>
      <c r="C134" s="8">
        <v>38020</v>
      </c>
      <c r="D134" s="71"/>
      <c r="E134" s="71"/>
      <c r="F134" s="71"/>
      <c r="G134" s="10"/>
      <c r="H134" s="69"/>
      <c r="I134" s="22"/>
      <c r="J134" s="12"/>
      <c r="K134" s="69">
        <f t="shared" si="16"/>
        <v>72</v>
      </c>
      <c r="L134" s="69">
        <f t="shared" si="20"/>
        <v>14.4</v>
      </c>
      <c r="M134" s="69">
        <f t="shared" si="17"/>
        <v>14.4</v>
      </c>
      <c r="N134" s="69">
        <f t="shared" si="18"/>
        <v>14.4</v>
      </c>
      <c r="O134" s="12">
        <v>3</v>
      </c>
      <c r="P134" s="71">
        <v>3</v>
      </c>
      <c r="Q134" s="122">
        <f t="shared" si="19"/>
        <v>120</v>
      </c>
      <c r="R134" s="22"/>
    </row>
    <row r="135" spans="1:18" ht="12.75">
      <c r="A135" s="109"/>
      <c r="B135" s="5" t="s">
        <v>20</v>
      </c>
      <c r="C135" s="8">
        <v>38021</v>
      </c>
      <c r="D135" s="71"/>
      <c r="E135" s="71"/>
      <c r="F135" s="71"/>
      <c r="G135" s="10"/>
      <c r="H135" s="69"/>
      <c r="I135" s="22"/>
      <c r="J135" s="12"/>
      <c r="K135" s="69">
        <f t="shared" si="16"/>
        <v>72</v>
      </c>
      <c r="L135" s="69">
        <f t="shared" si="20"/>
        <v>14.4</v>
      </c>
      <c r="M135" s="69">
        <f t="shared" si="17"/>
        <v>14.4</v>
      </c>
      <c r="N135" s="69">
        <f t="shared" si="18"/>
        <v>14.4</v>
      </c>
      <c r="O135" s="12">
        <v>3</v>
      </c>
      <c r="P135" s="71">
        <v>3</v>
      </c>
      <c r="Q135" s="122">
        <f t="shared" si="19"/>
        <v>120</v>
      </c>
      <c r="R135" s="22"/>
    </row>
    <row r="136" spans="1:18" ht="12.75">
      <c r="A136" s="109"/>
      <c r="B136" s="5" t="s">
        <v>21</v>
      </c>
      <c r="C136" s="8">
        <v>38022</v>
      </c>
      <c r="D136" s="71"/>
      <c r="E136" s="71"/>
      <c r="F136" s="71"/>
      <c r="G136" s="10"/>
      <c r="H136" s="69"/>
      <c r="I136" s="22"/>
      <c r="J136" s="12"/>
      <c r="K136" s="69">
        <f t="shared" si="16"/>
        <v>72</v>
      </c>
      <c r="L136" s="69">
        <f t="shared" si="20"/>
        <v>14.4</v>
      </c>
      <c r="M136" s="69">
        <f t="shared" si="17"/>
        <v>14.4</v>
      </c>
      <c r="N136" s="69">
        <f t="shared" si="18"/>
        <v>14.4</v>
      </c>
      <c r="O136" s="12">
        <v>3</v>
      </c>
      <c r="P136" s="71">
        <v>3</v>
      </c>
      <c r="Q136" s="122">
        <f t="shared" si="19"/>
        <v>120</v>
      </c>
      <c r="R136" s="22"/>
    </row>
    <row r="137" spans="1:18" ht="12.75">
      <c r="A137" s="109"/>
      <c r="B137" s="53" t="s">
        <v>16</v>
      </c>
      <c r="C137" s="6">
        <v>38023</v>
      </c>
      <c r="D137" s="70">
        <f>($D$4*I137)/100</f>
        <v>216</v>
      </c>
      <c r="E137" s="70">
        <f>($E$4*I137)/100</f>
        <v>60</v>
      </c>
      <c r="F137" s="70">
        <f>($F$4*I137)/100</f>
        <v>42</v>
      </c>
      <c r="G137" s="54"/>
      <c r="H137" s="70">
        <v>2</v>
      </c>
      <c r="I137" s="55">
        <f>I25*1.2</f>
        <v>120</v>
      </c>
      <c r="J137" s="54">
        <v>400</v>
      </c>
      <c r="K137" s="70">
        <f t="shared" si="16"/>
        <v>72</v>
      </c>
      <c r="L137" s="70">
        <f t="shared" si="20"/>
        <v>14.4</v>
      </c>
      <c r="M137" s="70">
        <f t="shared" si="17"/>
        <v>14.4</v>
      </c>
      <c r="N137" s="70">
        <f t="shared" si="18"/>
        <v>14.4</v>
      </c>
      <c r="O137" s="54">
        <v>3</v>
      </c>
      <c r="P137" s="70">
        <v>3</v>
      </c>
      <c r="Q137" s="123">
        <f t="shared" si="19"/>
        <v>120</v>
      </c>
      <c r="R137" s="22"/>
    </row>
    <row r="138" spans="1:18" ht="12.75">
      <c r="A138" s="109"/>
      <c r="B138" s="5" t="s">
        <v>6</v>
      </c>
      <c r="C138" s="8">
        <v>38024</v>
      </c>
      <c r="D138" s="71"/>
      <c r="E138" s="71"/>
      <c r="F138" s="71"/>
      <c r="G138" s="10"/>
      <c r="H138" s="69"/>
      <c r="I138" s="22"/>
      <c r="J138" s="12"/>
      <c r="K138" s="69">
        <f t="shared" si="16"/>
        <v>72</v>
      </c>
      <c r="L138" s="69">
        <f t="shared" si="20"/>
        <v>14.4</v>
      </c>
      <c r="M138" s="69">
        <f t="shared" si="17"/>
        <v>14.4</v>
      </c>
      <c r="N138" s="69">
        <f t="shared" si="18"/>
        <v>14.4</v>
      </c>
      <c r="O138" s="12">
        <v>3</v>
      </c>
      <c r="P138" s="71">
        <v>3</v>
      </c>
      <c r="Q138" s="122">
        <f t="shared" si="19"/>
        <v>120</v>
      </c>
      <c r="R138" s="22"/>
    </row>
    <row r="139" spans="1:18" ht="12.75">
      <c r="A139" s="109"/>
      <c r="B139" s="5" t="s">
        <v>17</v>
      </c>
      <c r="C139" s="8">
        <v>38025</v>
      </c>
      <c r="D139" s="71"/>
      <c r="E139" s="71"/>
      <c r="F139" s="71"/>
      <c r="G139" s="10"/>
      <c r="H139" s="69"/>
      <c r="I139" s="22"/>
      <c r="J139" s="12"/>
      <c r="K139" s="69">
        <f t="shared" si="16"/>
        <v>72</v>
      </c>
      <c r="L139" s="69">
        <f t="shared" si="20"/>
        <v>14.4</v>
      </c>
      <c r="M139" s="69">
        <f t="shared" si="17"/>
        <v>14.4</v>
      </c>
      <c r="N139" s="69">
        <f t="shared" si="18"/>
        <v>14.4</v>
      </c>
      <c r="O139" s="12">
        <v>3</v>
      </c>
      <c r="P139" s="71">
        <v>3</v>
      </c>
      <c r="Q139" s="122">
        <f t="shared" si="19"/>
        <v>120</v>
      </c>
      <c r="R139" s="22"/>
    </row>
    <row r="140" spans="1:18" ht="12.75">
      <c r="A140" s="109"/>
      <c r="B140" s="5" t="s">
        <v>18</v>
      </c>
      <c r="C140" s="8">
        <v>38026</v>
      </c>
      <c r="D140" s="71"/>
      <c r="E140" s="71"/>
      <c r="F140" s="71"/>
      <c r="G140" s="12"/>
      <c r="H140" s="69"/>
      <c r="I140" s="22"/>
      <c r="J140" s="12"/>
      <c r="K140" s="69">
        <f t="shared" si="16"/>
        <v>72</v>
      </c>
      <c r="L140" s="69">
        <f t="shared" si="20"/>
        <v>14.4</v>
      </c>
      <c r="M140" s="69">
        <f t="shared" si="17"/>
        <v>14.4</v>
      </c>
      <c r="N140" s="69">
        <f t="shared" si="18"/>
        <v>14.4</v>
      </c>
      <c r="O140" s="12">
        <v>3</v>
      </c>
      <c r="P140" s="71">
        <v>3</v>
      </c>
      <c r="Q140" s="122">
        <f t="shared" si="19"/>
        <v>120</v>
      </c>
      <c r="R140" s="22"/>
    </row>
    <row r="141" spans="1:18" ht="12.75">
      <c r="A141" s="109"/>
      <c r="B141" s="5" t="s">
        <v>19</v>
      </c>
      <c r="C141" s="8">
        <v>38027</v>
      </c>
      <c r="D141" s="71"/>
      <c r="E141" s="71"/>
      <c r="F141" s="71"/>
      <c r="G141" s="12"/>
      <c r="H141" s="69"/>
      <c r="I141" s="22"/>
      <c r="J141" s="12"/>
      <c r="K141" s="69">
        <f t="shared" si="16"/>
        <v>72</v>
      </c>
      <c r="L141" s="69">
        <f t="shared" si="20"/>
        <v>14.4</v>
      </c>
      <c r="M141" s="69">
        <f t="shared" si="17"/>
        <v>14.4</v>
      </c>
      <c r="N141" s="69">
        <f t="shared" si="18"/>
        <v>14.4</v>
      </c>
      <c r="O141" s="12">
        <v>3</v>
      </c>
      <c r="P141" s="71">
        <v>3</v>
      </c>
      <c r="Q141" s="122">
        <f t="shared" si="19"/>
        <v>120</v>
      </c>
      <c r="R141" s="22"/>
    </row>
    <row r="142" spans="1:18" ht="12.75">
      <c r="A142" s="109"/>
      <c r="B142" s="5" t="s">
        <v>20</v>
      </c>
      <c r="C142" s="8">
        <v>38028</v>
      </c>
      <c r="D142" s="71"/>
      <c r="E142" s="71"/>
      <c r="F142" s="71"/>
      <c r="G142" s="12"/>
      <c r="H142" s="69"/>
      <c r="I142" s="22"/>
      <c r="J142" s="12"/>
      <c r="K142" s="69">
        <f t="shared" si="16"/>
        <v>72</v>
      </c>
      <c r="L142" s="69">
        <f t="shared" si="20"/>
        <v>14.4</v>
      </c>
      <c r="M142" s="69">
        <f t="shared" si="17"/>
        <v>14.4</v>
      </c>
      <c r="N142" s="69">
        <f t="shared" si="18"/>
        <v>14.4</v>
      </c>
      <c r="O142" s="12">
        <v>3</v>
      </c>
      <c r="P142" s="71">
        <v>3</v>
      </c>
      <c r="Q142" s="122">
        <f t="shared" si="19"/>
        <v>120</v>
      </c>
      <c r="R142" s="22"/>
    </row>
    <row r="143" spans="1:18" ht="12.75">
      <c r="A143" s="109"/>
      <c r="B143" s="5" t="s">
        <v>21</v>
      </c>
      <c r="C143" s="8">
        <v>38029</v>
      </c>
      <c r="D143" s="71"/>
      <c r="E143" s="71"/>
      <c r="F143" s="71"/>
      <c r="G143" s="12"/>
      <c r="H143" s="69"/>
      <c r="I143" s="23"/>
      <c r="J143" s="12"/>
      <c r="K143" s="69">
        <f t="shared" si="16"/>
        <v>72</v>
      </c>
      <c r="L143" s="69">
        <f t="shared" si="20"/>
        <v>14.4</v>
      </c>
      <c r="M143" s="69">
        <f t="shared" si="17"/>
        <v>14.4</v>
      </c>
      <c r="N143" s="69">
        <f t="shared" si="18"/>
        <v>14.4</v>
      </c>
      <c r="O143" s="12">
        <v>3</v>
      </c>
      <c r="P143" s="71">
        <v>3</v>
      </c>
      <c r="Q143" s="122">
        <f t="shared" si="19"/>
        <v>120</v>
      </c>
      <c r="R143" s="22"/>
    </row>
    <row r="144" spans="1:18" ht="12.75">
      <c r="A144" s="109"/>
      <c r="B144" s="9" t="s">
        <v>16</v>
      </c>
      <c r="C144" s="7">
        <v>38030</v>
      </c>
      <c r="D144" s="68">
        <f>($D$4*I144)/100</f>
        <v>225</v>
      </c>
      <c r="E144" s="68">
        <f>($E$4*I144)/100</f>
        <v>62.5</v>
      </c>
      <c r="F144" s="68">
        <f>($F$4*I144)/100</f>
        <v>43.75</v>
      </c>
      <c r="G144" s="11"/>
      <c r="H144" s="68">
        <v>2</v>
      </c>
      <c r="I144" s="15">
        <f>I4*1.25</f>
        <v>125</v>
      </c>
      <c r="J144" s="11">
        <v>400</v>
      </c>
      <c r="K144" s="68">
        <f t="shared" si="16"/>
        <v>75</v>
      </c>
      <c r="L144" s="68">
        <f>($L$4*Q144)/100</f>
        <v>15</v>
      </c>
      <c r="M144" s="68">
        <f t="shared" si="17"/>
        <v>15</v>
      </c>
      <c r="N144" s="68">
        <f t="shared" si="18"/>
        <v>15</v>
      </c>
      <c r="O144" s="83">
        <v>3</v>
      </c>
      <c r="P144" s="68">
        <v>3</v>
      </c>
      <c r="Q144" s="119">
        <f aca="true" t="shared" si="21" ref="Q144:Q171">Q4*1.25</f>
        <v>125</v>
      </c>
      <c r="R144" s="131"/>
    </row>
    <row r="145" spans="1:18" ht="12.75">
      <c r="A145" s="109"/>
      <c r="B145" s="5" t="s">
        <v>6</v>
      </c>
      <c r="C145" s="8">
        <v>38031</v>
      </c>
      <c r="D145" s="71"/>
      <c r="E145" s="71"/>
      <c r="F145" s="71"/>
      <c r="G145" s="10"/>
      <c r="H145" s="69"/>
      <c r="I145" s="23"/>
      <c r="J145" s="10"/>
      <c r="K145" s="69">
        <f t="shared" si="16"/>
        <v>75</v>
      </c>
      <c r="L145" s="69">
        <f aca="true" t="shared" si="22" ref="L145:L171">($L$5*Q145)/100</f>
        <v>15</v>
      </c>
      <c r="M145" s="69">
        <f t="shared" si="17"/>
        <v>15</v>
      </c>
      <c r="N145" s="69">
        <f t="shared" si="18"/>
        <v>15</v>
      </c>
      <c r="O145" s="10">
        <v>3</v>
      </c>
      <c r="P145" s="71">
        <v>3</v>
      </c>
      <c r="Q145" s="122">
        <f t="shared" si="21"/>
        <v>125</v>
      </c>
      <c r="R145" s="22"/>
    </row>
    <row r="146" spans="1:18" ht="12.75">
      <c r="A146" s="109"/>
      <c r="B146" s="5" t="s">
        <v>17</v>
      </c>
      <c r="C146" s="8">
        <v>38032</v>
      </c>
      <c r="D146" s="71"/>
      <c r="E146" s="71"/>
      <c r="F146" s="71"/>
      <c r="G146" s="10"/>
      <c r="H146" s="69"/>
      <c r="I146" s="23"/>
      <c r="J146" s="10"/>
      <c r="K146" s="69">
        <f t="shared" si="16"/>
        <v>75</v>
      </c>
      <c r="L146" s="69">
        <f t="shared" si="22"/>
        <v>15</v>
      </c>
      <c r="M146" s="69">
        <f t="shared" si="17"/>
        <v>15</v>
      </c>
      <c r="N146" s="69">
        <f t="shared" si="18"/>
        <v>15</v>
      </c>
      <c r="O146" s="10">
        <v>3</v>
      </c>
      <c r="P146" s="71">
        <v>3</v>
      </c>
      <c r="Q146" s="122">
        <f t="shared" si="21"/>
        <v>125</v>
      </c>
      <c r="R146" s="22"/>
    </row>
    <row r="147" spans="1:18" ht="12.75">
      <c r="A147" s="109"/>
      <c r="B147" s="5" t="s">
        <v>18</v>
      </c>
      <c r="C147" s="8">
        <v>38033</v>
      </c>
      <c r="D147" s="71"/>
      <c r="E147" s="71"/>
      <c r="F147" s="71"/>
      <c r="G147" s="10"/>
      <c r="H147" s="69"/>
      <c r="I147" s="23"/>
      <c r="J147" s="10"/>
      <c r="K147" s="69">
        <f t="shared" si="16"/>
        <v>75</v>
      </c>
      <c r="L147" s="69">
        <f t="shared" si="22"/>
        <v>15</v>
      </c>
      <c r="M147" s="69">
        <f t="shared" si="17"/>
        <v>15</v>
      </c>
      <c r="N147" s="69">
        <f t="shared" si="18"/>
        <v>15</v>
      </c>
      <c r="O147" s="10">
        <v>3</v>
      </c>
      <c r="P147" s="71">
        <v>3</v>
      </c>
      <c r="Q147" s="122">
        <f t="shared" si="21"/>
        <v>125</v>
      </c>
      <c r="R147" s="22"/>
    </row>
    <row r="148" spans="1:18" ht="12.75">
      <c r="A148" s="109"/>
      <c r="B148" s="5" t="s">
        <v>19</v>
      </c>
      <c r="C148" s="8">
        <v>38034</v>
      </c>
      <c r="D148" s="71"/>
      <c r="E148" s="71"/>
      <c r="F148" s="71"/>
      <c r="G148" s="10"/>
      <c r="H148" s="69"/>
      <c r="I148" s="23"/>
      <c r="J148" s="10"/>
      <c r="K148" s="69">
        <f t="shared" si="16"/>
        <v>75</v>
      </c>
      <c r="L148" s="69">
        <f t="shared" si="22"/>
        <v>15</v>
      </c>
      <c r="M148" s="69">
        <f t="shared" si="17"/>
        <v>15</v>
      </c>
      <c r="N148" s="69">
        <f t="shared" si="18"/>
        <v>15</v>
      </c>
      <c r="O148" s="10">
        <v>3</v>
      </c>
      <c r="P148" s="71">
        <v>3</v>
      </c>
      <c r="Q148" s="122">
        <f t="shared" si="21"/>
        <v>125</v>
      </c>
      <c r="R148" s="22"/>
    </row>
    <row r="149" spans="1:18" ht="12.75">
      <c r="A149" s="109"/>
      <c r="B149" s="5" t="s">
        <v>20</v>
      </c>
      <c r="C149" s="8">
        <v>38035</v>
      </c>
      <c r="D149" s="71"/>
      <c r="E149" s="71"/>
      <c r="F149" s="71"/>
      <c r="G149" s="10"/>
      <c r="H149" s="69"/>
      <c r="I149" s="22"/>
      <c r="J149" s="10"/>
      <c r="K149" s="69">
        <f t="shared" si="16"/>
        <v>75</v>
      </c>
      <c r="L149" s="69">
        <f t="shared" si="22"/>
        <v>15</v>
      </c>
      <c r="M149" s="69">
        <f t="shared" si="17"/>
        <v>15</v>
      </c>
      <c r="N149" s="69">
        <f t="shared" si="18"/>
        <v>15</v>
      </c>
      <c r="O149" s="10">
        <v>3</v>
      </c>
      <c r="P149" s="71">
        <v>3</v>
      </c>
      <c r="Q149" s="122">
        <f t="shared" si="21"/>
        <v>125</v>
      </c>
      <c r="R149" s="22"/>
    </row>
    <row r="150" spans="1:18" ht="12.75">
      <c r="A150" s="109"/>
      <c r="B150" s="5" t="s">
        <v>21</v>
      </c>
      <c r="C150" s="8">
        <v>38036</v>
      </c>
      <c r="D150" s="71"/>
      <c r="E150" s="71"/>
      <c r="F150" s="71"/>
      <c r="G150" s="10"/>
      <c r="H150" s="69"/>
      <c r="I150" s="22"/>
      <c r="J150" s="10"/>
      <c r="K150" s="69">
        <f t="shared" si="16"/>
        <v>75</v>
      </c>
      <c r="L150" s="69">
        <f t="shared" si="22"/>
        <v>15</v>
      </c>
      <c r="M150" s="69">
        <f t="shared" si="17"/>
        <v>15</v>
      </c>
      <c r="N150" s="69">
        <f t="shared" si="18"/>
        <v>15</v>
      </c>
      <c r="O150" s="10">
        <v>3</v>
      </c>
      <c r="P150" s="71">
        <v>3</v>
      </c>
      <c r="Q150" s="122">
        <f t="shared" si="21"/>
        <v>125</v>
      </c>
      <c r="R150" s="22"/>
    </row>
    <row r="151" spans="1:18" ht="12.75">
      <c r="A151" s="109"/>
      <c r="B151" s="53" t="s">
        <v>16</v>
      </c>
      <c r="C151" s="6">
        <v>38037</v>
      </c>
      <c r="D151" s="70">
        <f>($D$4*I151)/100</f>
        <v>225</v>
      </c>
      <c r="E151" s="70">
        <f>($E$4*I151)/100</f>
        <v>62.5</v>
      </c>
      <c r="F151" s="70">
        <f>($F$4*I151)/100</f>
        <v>43.75</v>
      </c>
      <c r="G151" s="54"/>
      <c r="H151" s="70">
        <v>2</v>
      </c>
      <c r="I151" s="55">
        <f>I11*1.25</f>
        <v>125</v>
      </c>
      <c r="J151" s="54">
        <v>400</v>
      </c>
      <c r="K151" s="70">
        <f t="shared" si="16"/>
        <v>75</v>
      </c>
      <c r="L151" s="70">
        <f t="shared" si="22"/>
        <v>15</v>
      </c>
      <c r="M151" s="70">
        <f t="shared" si="17"/>
        <v>15</v>
      </c>
      <c r="N151" s="70">
        <f t="shared" si="18"/>
        <v>15</v>
      </c>
      <c r="O151" s="54">
        <v>3</v>
      </c>
      <c r="P151" s="70">
        <v>3</v>
      </c>
      <c r="Q151" s="123">
        <f t="shared" si="21"/>
        <v>125</v>
      </c>
      <c r="R151" s="22"/>
    </row>
    <row r="152" spans="1:18" ht="12.75">
      <c r="A152" s="109"/>
      <c r="B152" s="5" t="s">
        <v>6</v>
      </c>
      <c r="C152" s="8">
        <v>38038</v>
      </c>
      <c r="D152" s="71"/>
      <c r="E152" s="71"/>
      <c r="F152" s="71"/>
      <c r="G152" s="10"/>
      <c r="H152" s="69"/>
      <c r="I152" s="22"/>
      <c r="J152" s="12"/>
      <c r="K152" s="69">
        <f t="shared" si="16"/>
        <v>75</v>
      </c>
      <c r="L152" s="69">
        <f t="shared" si="22"/>
        <v>15</v>
      </c>
      <c r="M152" s="69">
        <f t="shared" si="17"/>
        <v>15</v>
      </c>
      <c r="N152" s="69">
        <f t="shared" si="18"/>
        <v>15</v>
      </c>
      <c r="O152" s="12">
        <v>3</v>
      </c>
      <c r="P152" s="71">
        <v>3</v>
      </c>
      <c r="Q152" s="122">
        <f t="shared" si="21"/>
        <v>125</v>
      </c>
      <c r="R152" s="22"/>
    </row>
    <row r="153" spans="1:18" ht="12.75">
      <c r="A153" s="109"/>
      <c r="B153" s="5" t="s">
        <v>17</v>
      </c>
      <c r="C153" s="8">
        <v>38039</v>
      </c>
      <c r="D153" s="71"/>
      <c r="E153" s="71"/>
      <c r="F153" s="71"/>
      <c r="G153" s="10"/>
      <c r="H153" s="69"/>
      <c r="I153" s="22"/>
      <c r="J153" s="12"/>
      <c r="K153" s="69">
        <f t="shared" si="16"/>
        <v>75</v>
      </c>
      <c r="L153" s="69">
        <f t="shared" si="22"/>
        <v>15</v>
      </c>
      <c r="M153" s="69">
        <f t="shared" si="17"/>
        <v>15</v>
      </c>
      <c r="N153" s="69">
        <f t="shared" si="18"/>
        <v>15</v>
      </c>
      <c r="O153" s="12">
        <v>3</v>
      </c>
      <c r="P153" s="71">
        <v>3</v>
      </c>
      <c r="Q153" s="122">
        <f t="shared" si="21"/>
        <v>125</v>
      </c>
      <c r="R153" s="22"/>
    </row>
    <row r="154" spans="1:18" ht="12.75">
      <c r="A154" s="109"/>
      <c r="B154" s="5" t="s">
        <v>18</v>
      </c>
      <c r="C154" s="8">
        <v>38040</v>
      </c>
      <c r="D154" s="71"/>
      <c r="E154" s="71"/>
      <c r="F154" s="71"/>
      <c r="G154" s="10"/>
      <c r="H154" s="69"/>
      <c r="I154" s="22"/>
      <c r="J154" s="12"/>
      <c r="K154" s="69">
        <f t="shared" si="16"/>
        <v>75</v>
      </c>
      <c r="L154" s="69">
        <f t="shared" si="22"/>
        <v>15</v>
      </c>
      <c r="M154" s="69">
        <f t="shared" si="17"/>
        <v>15</v>
      </c>
      <c r="N154" s="69">
        <f t="shared" si="18"/>
        <v>15</v>
      </c>
      <c r="O154" s="12">
        <v>3</v>
      </c>
      <c r="P154" s="71">
        <v>3</v>
      </c>
      <c r="Q154" s="122">
        <f t="shared" si="21"/>
        <v>125</v>
      </c>
      <c r="R154" s="22"/>
    </row>
    <row r="155" spans="1:18" ht="12.75">
      <c r="A155" s="109"/>
      <c r="B155" s="5" t="s">
        <v>19</v>
      </c>
      <c r="C155" s="8">
        <v>38041</v>
      </c>
      <c r="D155" s="71"/>
      <c r="E155" s="71"/>
      <c r="F155" s="71"/>
      <c r="G155" s="10"/>
      <c r="H155" s="69"/>
      <c r="I155" s="22"/>
      <c r="J155" s="12"/>
      <c r="K155" s="69">
        <f t="shared" si="16"/>
        <v>75</v>
      </c>
      <c r="L155" s="69">
        <f t="shared" si="22"/>
        <v>15</v>
      </c>
      <c r="M155" s="69">
        <f t="shared" si="17"/>
        <v>15</v>
      </c>
      <c r="N155" s="69">
        <f t="shared" si="18"/>
        <v>15</v>
      </c>
      <c r="O155" s="12">
        <v>3</v>
      </c>
      <c r="P155" s="71">
        <v>3</v>
      </c>
      <c r="Q155" s="122">
        <f t="shared" si="21"/>
        <v>125</v>
      </c>
      <c r="R155" s="22"/>
    </row>
    <row r="156" spans="1:18" ht="12.75">
      <c r="A156" s="109"/>
      <c r="B156" s="5" t="s">
        <v>20</v>
      </c>
      <c r="C156" s="8">
        <v>38042</v>
      </c>
      <c r="D156" s="71"/>
      <c r="E156" s="71"/>
      <c r="F156" s="71"/>
      <c r="G156" s="10"/>
      <c r="H156" s="69"/>
      <c r="I156" s="22"/>
      <c r="J156" s="12"/>
      <c r="K156" s="69">
        <f t="shared" si="16"/>
        <v>75</v>
      </c>
      <c r="L156" s="69">
        <f t="shared" si="22"/>
        <v>15</v>
      </c>
      <c r="M156" s="69">
        <f t="shared" si="17"/>
        <v>15</v>
      </c>
      <c r="N156" s="69">
        <f t="shared" si="18"/>
        <v>15</v>
      </c>
      <c r="O156" s="12">
        <v>3</v>
      </c>
      <c r="P156" s="71">
        <v>3</v>
      </c>
      <c r="Q156" s="122">
        <f t="shared" si="21"/>
        <v>125</v>
      </c>
      <c r="R156" s="22"/>
    </row>
    <row r="157" spans="1:18" ht="12.75">
      <c r="A157" s="109"/>
      <c r="B157" s="5" t="s">
        <v>21</v>
      </c>
      <c r="C157" s="8">
        <v>38043</v>
      </c>
      <c r="D157" s="71"/>
      <c r="E157" s="71"/>
      <c r="F157" s="71"/>
      <c r="G157" s="10"/>
      <c r="H157" s="69"/>
      <c r="I157" s="22"/>
      <c r="J157" s="12"/>
      <c r="K157" s="69">
        <f t="shared" si="16"/>
        <v>75</v>
      </c>
      <c r="L157" s="69">
        <f t="shared" si="22"/>
        <v>15</v>
      </c>
      <c r="M157" s="69">
        <f t="shared" si="17"/>
        <v>15</v>
      </c>
      <c r="N157" s="69">
        <f t="shared" si="18"/>
        <v>15</v>
      </c>
      <c r="O157" s="12">
        <v>3</v>
      </c>
      <c r="P157" s="71">
        <v>3</v>
      </c>
      <c r="Q157" s="122">
        <f t="shared" si="21"/>
        <v>125</v>
      </c>
      <c r="R157" s="22"/>
    </row>
    <row r="158" spans="1:18" ht="12.75">
      <c r="A158" s="109"/>
      <c r="B158" s="53" t="s">
        <v>16</v>
      </c>
      <c r="C158" s="6">
        <v>38044</v>
      </c>
      <c r="D158" s="70">
        <f>($D$4*I158)/100</f>
        <v>225</v>
      </c>
      <c r="E158" s="70">
        <f>($E$4*I158)/100</f>
        <v>62.5</v>
      </c>
      <c r="F158" s="70">
        <f>($F$4*I158)/100</f>
        <v>43.75</v>
      </c>
      <c r="G158" s="54"/>
      <c r="H158" s="70">
        <v>2</v>
      </c>
      <c r="I158" s="55">
        <f>I18*1.25</f>
        <v>125</v>
      </c>
      <c r="J158" s="54">
        <v>400</v>
      </c>
      <c r="K158" s="70">
        <f t="shared" si="16"/>
        <v>75</v>
      </c>
      <c r="L158" s="70">
        <f t="shared" si="22"/>
        <v>15</v>
      </c>
      <c r="M158" s="70">
        <f t="shared" si="17"/>
        <v>15</v>
      </c>
      <c r="N158" s="70">
        <f t="shared" si="18"/>
        <v>15</v>
      </c>
      <c r="O158" s="54">
        <v>3</v>
      </c>
      <c r="P158" s="70">
        <v>3</v>
      </c>
      <c r="Q158" s="123">
        <f t="shared" si="21"/>
        <v>125</v>
      </c>
      <c r="R158" s="22"/>
    </row>
    <row r="159" spans="1:18" ht="12.75">
      <c r="A159" s="109"/>
      <c r="B159" s="5" t="s">
        <v>6</v>
      </c>
      <c r="C159" s="8">
        <v>38045</v>
      </c>
      <c r="D159" s="71"/>
      <c r="E159" s="71"/>
      <c r="F159" s="71"/>
      <c r="G159" s="10"/>
      <c r="H159" s="69"/>
      <c r="I159" s="22"/>
      <c r="J159" s="12"/>
      <c r="K159" s="69">
        <f t="shared" si="16"/>
        <v>75</v>
      </c>
      <c r="L159" s="69">
        <f t="shared" si="22"/>
        <v>15</v>
      </c>
      <c r="M159" s="69">
        <f t="shared" si="17"/>
        <v>15</v>
      </c>
      <c r="N159" s="69">
        <f t="shared" si="18"/>
        <v>15</v>
      </c>
      <c r="O159" s="12">
        <v>3</v>
      </c>
      <c r="P159" s="71">
        <v>3</v>
      </c>
      <c r="Q159" s="122">
        <f t="shared" si="21"/>
        <v>125</v>
      </c>
      <c r="R159" s="22"/>
    </row>
    <row r="160" spans="1:18" ht="12.75">
      <c r="A160" s="109"/>
      <c r="B160" s="5" t="s">
        <v>17</v>
      </c>
      <c r="C160" s="8">
        <v>38046</v>
      </c>
      <c r="D160" s="71"/>
      <c r="E160" s="71"/>
      <c r="F160" s="71"/>
      <c r="G160" s="10"/>
      <c r="H160" s="69"/>
      <c r="I160" s="22"/>
      <c r="J160" s="12"/>
      <c r="K160" s="69">
        <f aca="true" t="shared" si="23" ref="K160:K223">($K$4*Q160)/100</f>
        <v>75</v>
      </c>
      <c r="L160" s="69">
        <f t="shared" si="22"/>
        <v>15</v>
      </c>
      <c r="M160" s="69">
        <f aca="true" t="shared" si="24" ref="M160:M223">($M$4*Q160)/100</f>
        <v>15</v>
      </c>
      <c r="N160" s="69">
        <f aca="true" t="shared" si="25" ref="N160:N223">($N$4*Q160)/100</f>
        <v>15</v>
      </c>
      <c r="O160" s="12">
        <v>3</v>
      </c>
      <c r="P160" s="71">
        <v>3</v>
      </c>
      <c r="Q160" s="122">
        <f t="shared" si="21"/>
        <v>125</v>
      </c>
      <c r="R160" s="22"/>
    </row>
    <row r="161" spans="1:18" ht="12.75">
      <c r="A161" s="109"/>
      <c r="B161" s="5" t="s">
        <v>18</v>
      </c>
      <c r="C161" s="8">
        <v>38047</v>
      </c>
      <c r="D161" s="71"/>
      <c r="E161" s="71"/>
      <c r="F161" s="71"/>
      <c r="G161" s="10"/>
      <c r="H161" s="69"/>
      <c r="I161" s="22"/>
      <c r="J161" s="12"/>
      <c r="K161" s="69">
        <f t="shared" si="23"/>
        <v>75</v>
      </c>
      <c r="L161" s="69">
        <f t="shared" si="22"/>
        <v>15</v>
      </c>
      <c r="M161" s="69">
        <f t="shared" si="24"/>
        <v>15</v>
      </c>
      <c r="N161" s="69">
        <f t="shared" si="25"/>
        <v>15</v>
      </c>
      <c r="O161" s="12">
        <v>3</v>
      </c>
      <c r="P161" s="71">
        <v>3</v>
      </c>
      <c r="Q161" s="122">
        <f t="shared" si="21"/>
        <v>125</v>
      </c>
      <c r="R161" s="22"/>
    </row>
    <row r="162" spans="1:18" ht="12.75">
      <c r="A162" s="109"/>
      <c r="B162" s="5" t="s">
        <v>19</v>
      </c>
      <c r="C162" s="8">
        <v>38048</v>
      </c>
      <c r="D162" s="71"/>
      <c r="E162" s="71"/>
      <c r="F162" s="71"/>
      <c r="G162" s="10"/>
      <c r="H162" s="69"/>
      <c r="I162" s="22"/>
      <c r="J162" s="12"/>
      <c r="K162" s="69">
        <f t="shared" si="23"/>
        <v>75</v>
      </c>
      <c r="L162" s="69">
        <f t="shared" si="22"/>
        <v>15</v>
      </c>
      <c r="M162" s="69">
        <f t="shared" si="24"/>
        <v>15</v>
      </c>
      <c r="N162" s="69">
        <f t="shared" si="25"/>
        <v>15</v>
      </c>
      <c r="O162" s="12">
        <v>3</v>
      </c>
      <c r="P162" s="71">
        <v>3</v>
      </c>
      <c r="Q162" s="122">
        <f t="shared" si="21"/>
        <v>125</v>
      </c>
      <c r="R162" s="22"/>
    </row>
    <row r="163" spans="1:18" ht="12.75">
      <c r="A163" s="109"/>
      <c r="B163" s="5" t="s">
        <v>20</v>
      </c>
      <c r="C163" s="8">
        <v>38049</v>
      </c>
      <c r="D163" s="71"/>
      <c r="E163" s="71"/>
      <c r="F163" s="71"/>
      <c r="G163" s="10"/>
      <c r="H163" s="69"/>
      <c r="I163" s="22"/>
      <c r="J163" s="12"/>
      <c r="K163" s="69">
        <f t="shared" si="23"/>
        <v>75</v>
      </c>
      <c r="L163" s="69">
        <f t="shared" si="22"/>
        <v>15</v>
      </c>
      <c r="M163" s="69">
        <f t="shared" si="24"/>
        <v>15</v>
      </c>
      <c r="N163" s="69">
        <f t="shared" si="25"/>
        <v>15</v>
      </c>
      <c r="O163" s="12">
        <v>3</v>
      </c>
      <c r="P163" s="71">
        <v>3</v>
      </c>
      <c r="Q163" s="122">
        <f t="shared" si="21"/>
        <v>125</v>
      </c>
      <c r="R163" s="22"/>
    </row>
    <row r="164" spans="1:18" ht="12.75">
      <c r="A164" s="109"/>
      <c r="B164" s="5" t="s">
        <v>21</v>
      </c>
      <c r="C164" s="8">
        <v>38050</v>
      </c>
      <c r="D164" s="71"/>
      <c r="E164" s="71"/>
      <c r="F164" s="71"/>
      <c r="G164" s="10"/>
      <c r="H164" s="69"/>
      <c r="I164" s="22"/>
      <c r="J164" s="12"/>
      <c r="K164" s="69">
        <f t="shared" si="23"/>
        <v>75</v>
      </c>
      <c r="L164" s="69">
        <f t="shared" si="22"/>
        <v>15</v>
      </c>
      <c r="M164" s="69">
        <f t="shared" si="24"/>
        <v>15</v>
      </c>
      <c r="N164" s="69">
        <f t="shared" si="25"/>
        <v>15</v>
      </c>
      <c r="O164" s="12">
        <v>3</v>
      </c>
      <c r="P164" s="71">
        <v>3</v>
      </c>
      <c r="Q164" s="122">
        <f t="shared" si="21"/>
        <v>125</v>
      </c>
      <c r="R164" s="22"/>
    </row>
    <row r="165" spans="1:18" ht="12.75">
      <c r="A165" s="109"/>
      <c r="B165" s="53" t="s">
        <v>16</v>
      </c>
      <c r="C165" s="6">
        <v>38051</v>
      </c>
      <c r="D165" s="70">
        <f>($D$4*I165)/100</f>
        <v>225</v>
      </c>
      <c r="E165" s="70">
        <f>($E$4*I165)/100</f>
        <v>62.5</v>
      </c>
      <c r="F165" s="70">
        <f>($F$4*I165)/100</f>
        <v>43.75</v>
      </c>
      <c r="G165" s="54"/>
      <c r="H165" s="70">
        <v>2</v>
      </c>
      <c r="I165" s="55">
        <f>I25*1.25</f>
        <v>125</v>
      </c>
      <c r="J165" s="54">
        <v>400</v>
      </c>
      <c r="K165" s="70">
        <f t="shared" si="23"/>
        <v>75</v>
      </c>
      <c r="L165" s="70">
        <f t="shared" si="22"/>
        <v>15</v>
      </c>
      <c r="M165" s="70">
        <f t="shared" si="24"/>
        <v>15</v>
      </c>
      <c r="N165" s="70">
        <f t="shared" si="25"/>
        <v>15</v>
      </c>
      <c r="O165" s="54">
        <v>3</v>
      </c>
      <c r="P165" s="70">
        <v>3</v>
      </c>
      <c r="Q165" s="123">
        <f t="shared" si="21"/>
        <v>125</v>
      </c>
      <c r="R165" s="22"/>
    </row>
    <row r="166" spans="1:18" ht="12.75">
      <c r="A166" s="109"/>
      <c r="B166" s="5" t="s">
        <v>6</v>
      </c>
      <c r="C166" s="8">
        <v>38052</v>
      </c>
      <c r="D166" s="71"/>
      <c r="E166" s="71"/>
      <c r="F166" s="71"/>
      <c r="G166" s="10"/>
      <c r="H166" s="69"/>
      <c r="I166" s="22"/>
      <c r="J166" s="12"/>
      <c r="K166" s="69">
        <f t="shared" si="23"/>
        <v>75</v>
      </c>
      <c r="L166" s="69">
        <f t="shared" si="22"/>
        <v>15</v>
      </c>
      <c r="M166" s="69">
        <f t="shared" si="24"/>
        <v>15</v>
      </c>
      <c r="N166" s="69">
        <f t="shared" si="25"/>
        <v>15</v>
      </c>
      <c r="O166" s="12">
        <v>3</v>
      </c>
      <c r="P166" s="71">
        <v>3</v>
      </c>
      <c r="Q166" s="122">
        <f t="shared" si="21"/>
        <v>125</v>
      </c>
      <c r="R166" s="22"/>
    </row>
    <row r="167" spans="1:18" ht="12.75">
      <c r="A167" s="109"/>
      <c r="B167" s="5" t="s">
        <v>17</v>
      </c>
      <c r="C167" s="8">
        <v>38053</v>
      </c>
      <c r="D167" s="71"/>
      <c r="E167" s="71"/>
      <c r="F167" s="71"/>
      <c r="G167" s="10"/>
      <c r="H167" s="69"/>
      <c r="I167" s="23"/>
      <c r="J167" s="12"/>
      <c r="K167" s="69">
        <f t="shared" si="23"/>
        <v>75</v>
      </c>
      <c r="L167" s="69">
        <f t="shared" si="22"/>
        <v>15</v>
      </c>
      <c r="M167" s="69">
        <f t="shared" si="24"/>
        <v>15</v>
      </c>
      <c r="N167" s="69">
        <f t="shared" si="25"/>
        <v>15</v>
      </c>
      <c r="O167" s="12">
        <v>3</v>
      </c>
      <c r="P167" s="71">
        <v>3</v>
      </c>
      <c r="Q167" s="122">
        <f t="shared" si="21"/>
        <v>125</v>
      </c>
      <c r="R167" s="22"/>
    </row>
    <row r="168" spans="1:18" ht="12.75">
      <c r="A168" s="109"/>
      <c r="B168" s="5" t="s">
        <v>18</v>
      </c>
      <c r="C168" s="8">
        <v>38054</v>
      </c>
      <c r="D168" s="71"/>
      <c r="E168" s="71"/>
      <c r="F168" s="71"/>
      <c r="G168" s="12"/>
      <c r="H168" s="69"/>
      <c r="I168" s="23"/>
      <c r="J168" s="12"/>
      <c r="K168" s="69">
        <f t="shared" si="23"/>
        <v>75</v>
      </c>
      <c r="L168" s="69">
        <f t="shared" si="22"/>
        <v>15</v>
      </c>
      <c r="M168" s="69">
        <f t="shared" si="24"/>
        <v>15</v>
      </c>
      <c r="N168" s="69">
        <f t="shared" si="25"/>
        <v>15</v>
      </c>
      <c r="O168" s="12">
        <v>3</v>
      </c>
      <c r="P168" s="71">
        <v>3</v>
      </c>
      <c r="Q168" s="122">
        <f t="shared" si="21"/>
        <v>125</v>
      </c>
      <c r="R168" s="22"/>
    </row>
    <row r="169" spans="1:18" ht="12.75">
      <c r="A169" s="109"/>
      <c r="B169" s="5" t="s">
        <v>19</v>
      </c>
      <c r="C169" s="8">
        <v>38055</v>
      </c>
      <c r="D169" s="71"/>
      <c r="E169" s="71"/>
      <c r="F169" s="71"/>
      <c r="G169" s="12"/>
      <c r="H169" s="69"/>
      <c r="I169" s="23"/>
      <c r="J169" s="12"/>
      <c r="K169" s="69">
        <f t="shared" si="23"/>
        <v>75</v>
      </c>
      <c r="L169" s="69">
        <f t="shared" si="22"/>
        <v>15</v>
      </c>
      <c r="M169" s="69">
        <f t="shared" si="24"/>
        <v>15</v>
      </c>
      <c r="N169" s="69">
        <f t="shared" si="25"/>
        <v>15</v>
      </c>
      <c r="O169" s="12">
        <v>3</v>
      </c>
      <c r="P169" s="71">
        <v>3</v>
      </c>
      <c r="Q169" s="122">
        <f t="shared" si="21"/>
        <v>125</v>
      </c>
      <c r="R169" s="22"/>
    </row>
    <row r="170" spans="1:18" ht="12.75">
      <c r="A170" s="109"/>
      <c r="B170" s="5" t="s">
        <v>20</v>
      </c>
      <c r="C170" s="8">
        <v>38056</v>
      </c>
      <c r="D170" s="71"/>
      <c r="E170" s="71"/>
      <c r="F170" s="71"/>
      <c r="G170" s="12"/>
      <c r="H170" s="69"/>
      <c r="I170" s="23"/>
      <c r="J170" s="12"/>
      <c r="K170" s="69">
        <f t="shared" si="23"/>
        <v>75</v>
      </c>
      <c r="L170" s="69">
        <f t="shared" si="22"/>
        <v>15</v>
      </c>
      <c r="M170" s="69">
        <f t="shared" si="24"/>
        <v>15</v>
      </c>
      <c r="N170" s="69">
        <f t="shared" si="25"/>
        <v>15</v>
      </c>
      <c r="O170" s="12">
        <v>3</v>
      </c>
      <c r="P170" s="71">
        <v>3</v>
      </c>
      <c r="Q170" s="122">
        <f t="shared" si="21"/>
        <v>125</v>
      </c>
      <c r="R170" s="22"/>
    </row>
    <row r="171" spans="1:18" ht="12.75">
      <c r="A171" s="109"/>
      <c r="B171" s="5" t="s">
        <v>21</v>
      </c>
      <c r="C171" s="8">
        <v>38057</v>
      </c>
      <c r="D171" s="71"/>
      <c r="E171" s="71"/>
      <c r="F171" s="71"/>
      <c r="G171" s="12"/>
      <c r="H171" s="69"/>
      <c r="I171" s="16"/>
      <c r="J171" s="12"/>
      <c r="K171" s="69">
        <f t="shared" si="23"/>
        <v>75</v>
      </c>
      <c r="L171" s="69">
        <f t="shared" si="22"/>
        <v>15</v>
      </c>
      <c r="M171" s="69">
        <f t="shared" si="24"/>
        <v>15</v>
      </c>
      <c r="N171" s="69">
        <f t="shared" si="25"/>
        <v>15</v>
      </c>
      <c r="O171" s="12">
        <v>3</v>
      </c>
      <c r="P171" s="71">
        <v>3</v>
      </c>
      <c r="Q171" s="122">
        <f t="shared" si="21"/>
        <v>125</v>
      </c>
      <c r="R171" s="22"/>
    </row>
    <row r="172" spans="1:18" ht="12.75">
      <c r="A172" s="109"/>
      <c r="B172" s="9" t="s">
        <v>16</v>
      </c>
      <c r="C172" s="7">
        <v>38058</v>
      </c>
      <c r="D172" s="68">
        <f>($D$4*I172)/100</f>
        <v>234</v>
      </c>
      <c r="E172" s="68">
        <f>($E$4*I172)/100</f>
        <v>65</v>
      </c>
      <c r="F172" s="68">
        <f>($F$4*I172)/100</f>
        <v>45.5</v>
      </c>
      <c r="G172" s="11"/>
      <c r="H172" s="68">
        <v>2</v>
      </c>
      <c r="I172" s="15">
        <f>I4*1.3</f>
        <v>130</v>
      </c>
      <c r="J172" s="11">
        <v>400</v>
      </c>
      <c r="K172" s="68">
        <f t="shared" si="23"/>
        <v>78</v>
      </c>
      <c r="L172" s="68">
        <f>($L$4*Q172)/100</f>
        <v>15.6</v>
      </c>
      <c r="M172" s="68">
        <f t="shared" si="24"/>
        <v>15.6</v>
      </c>
      <c r="N172" s="68">
        <f t="shared" si="25"/>
        <v>15.6</v>
      </c>
      <c r="O172" s="83">
        <v>3</v>
      </c>
      <c r="P172" s="68">
        <v>3</v>
      </c>
      <c r="Q172" s="119">
        <f aca="true" t="shared" si="26" ref="Q172:Q199">Q4*1.3</f>
        <v>130</v>
      </c>
      <c r="R172" s="131"/>
    </row>
    <row r="173" spans="1:18" ht="12.75">
      <c r="A173" s="109"/>
      <c r="B173" s="5" t="s">
        <v>6</v>
      </c>
      <c r="C173" s="8">
        <v>38059</v>
      </c>
      <c r="D173" s="71"/>
      <c r="E173" s="71"/>
      <c r="F173" s="71"/>
      <c r="G173" s="10"/>
      <c r="H173" s="69"/>
      <c r="I173" s="23"/>
      <c r="J173" s="10"/>
      <c r="K173" s="69">
        <f t="shared" si="23"/>
        <v>78</v>
      </c>
      <c r="L173" s="69">
        <f aca="true" t="shared" si="27" ref="L173:L199">($L$5*Q173)/100</f>
        <v>15.6</v>
      </c>
      <c r="M173" s="69">
        <f t="shared" si="24"/>
        <v>15.6</v>
      </c>
      <c r="N173" s="69">
        <f t="shared" si="25"/>
        <v>15.6</v>
      </c>
      <c r="O173" s="10">
        <v>3</v>
      </c>
      <c r="P173" s="71">
        <v>3</v>
      </c>
      <c r="Q173" s="122">
        <f t="shared" si="26"/>
        <v>130</v>
      </c>
      <c r="R173" s="22"/>
    </row>
    <row r="174" spans="1:18" ht="12.75">
      <c r="A174" s="109"/>
      <c r="B174" s="5" t="s">
        <v>17</v>
      </c>
      <c r="C174" s="8">
        <v>38060</v>
      </c>
      <c r="D174" s="71"/>
      <c r="E174" s="71"/>
      <c r="F174" s="71"/>
      <c r="G174" s="10"/>
      <c r="H174" s="69"/>
      <c r="I174" s="23"/>
      <c r="J174" s="10"/>
      <c r="K174" s="69">
        <f t="shared" si="23"/>
        <v>78</v>
      </c>
      <c r="L174" s="69">
        <f t="shared" si="27"/>
        <v>15.6</v>
      </c>
      <c r="M174" s="69">
        <f t="shared" si="24"/>
        <v>15.6</v>
      </c>
      <c r="N174" s="69">
        <f t="shared" si="25"/>
        <v>15.6</v>
      </c>
      <c r="O174" s="10">
        <v>3</v>
      </c>
      <c r="P174" s="71">
        <v>3</v>
      </c>
      <c r="Q174" s="122">
        <f t="shared" si="26"/>
        <v>130</v>
      </c>
      <c r="R174" s="22"/>
    </row>
    <row r="175" spans="1:18" ht="12.75">
      <c r="A175" s="109"/>
      <c r="B175" s="5" t="s">
        <v>18</v>
      </c>
      <c r="C175" s="8">
        <v>38061</v>
      </c>
      <c r="D175" s="71"/>
      <c r="E175" s="71"/>
      <c r="F175" s="71"/>
      <c r="G175" s="10"/>
      <c r="H175" s="69"/>
      <c r="I175" s="22"/>
      <c r="J175" s="10"/>
      <c r="K175" s="69">
        <f t="shared" si="23"/>
        <v>78</v>
      </c>
      <c r="L175" s="69">
        <f t="shared" si="27"/>
        <v>15.6</v>
      </c>
      <c r="M175" s="69">
        <f t="shared" si="24"/>
        <v>15.6</v>
      </c>
      <c r="N175" s="69">
        <f t="shared" si="25"/>
        <v>15.6</v>
      </c>
      <c r="O175" s="10">
        <v>3</v>
      </c>
      <c r="P175" s="71">
        <v>3</v>
      </c>
      <c r="Q175" s="122">
        <f t="shared" si="26"/>
        <v>130</v>
      </c>
      <c r="R175" s="22"/>
    </row>
    <row r="176" spans="1:18" ht="12.75">
      <c r="A176" s="109"/>
      <c r="B176" s="5" t="s">
        <v>19</v>
      </c>
      <c r="C176" s="8">
        <v>38062</v>
      </c>
      <c r="D176" s="71"/>
      <c r="E176" s="71"/>
      <c r="F176" s="71"/>
      <c r="G176" s="10"/>
      <c r="H176" s="69"/>
      <c r="I176" s="22"/>
      <c r="J176" s="10"/>
      <c r="K176" s="69">
        <f t="shared" si="23"/>
        <v>78</v>
      </c>
      <c r="L176" s="69">
        <f t="shared" si="27"/>
        <v>15.6</v>
      </c>
      <c r="M176" s="69">
        <f t="shared" si="24"/>
        <v>15.6</v>
      </c>
      <c r="N176" s="69">
        <f t="shared" si="25"/>
        <v>15.6</v>
      </c>
      <c r="O176" s="10">
        <v>3</v>
      </c>
      <c r="P176" s="71">
        <v>3</v>
      </c>
      <c r="Q176" s="122">
        <f t="shared" si="26"/>
        <v>130</v>
      </c>
      <c r="R176" s="22"/>
    </row>
    <row r="177" spans="1:18" ht="12.75">
      <c r="A177" s="109"/>
      <c r="B177" s="5" t="s">
        <v>20</v>
      </c>
      <c r="C177" s="8">
        <v>38063</v>
      </c>
      <c r="D177" s="71"/>
      <c r="E177" s="71"/>
      <c r="F177" s="71"/>
      <c r="G177" s="10"/>
      <c r="H177" s="69"/>
      <c r="I177" s="22"/>
      <c r="J177" s="10"/>
      <c r="K177" s="69">
        <f t="shared" si="23"/>
        <v>78</v>
      </c>
      <c r="L177" s="69">
        <f t="shared" si="27"/>
        <v>15.6</v>
      </c>
      <c r="M177" s="69">
        <f t="shared" si="24"/>
        <v>15.6</v>
      </c>
      <c r="N177" s="69">
        <f t="shared" si="25"/>
        <v>15.6</v>
      </c>
      <c r="O177" s="10">
        <v>3</v>
      </c>
      <c r="P177" s="71">
        <v>3</v>
      </c>
      <c r="Q177" s="122">
        <f t="shared" si="26"/>
        <v>130</v>
      </c>
      <c r="R177" s="22"/>
    </row>
    <row r="178" spans="1:18" ht="12.75">
      <c r="A178" s="109"/>
      <c r="B178" s="5" t="s">
        <v>21</v>
      </c>
      <c r="C178" s="8">
        <v>38064</v>
      </c>
      <c r="D178" s="71"/>
      <c r="E178" s="71"/>
      <c r="F178" s="71"/>
      <c r="G178" s="10"/>
      <c r="H178" s="69"/>
      <c r="I178" s="22"/>
      <c r="J178" s="10"/>
      <c r="K178" s="69">
        <f t="shared" si="23"/>
        <v>78</v>
      </c>
      <c r="L178" s="69">
        <f t="shared" si="27"/>
        <v>15.6</v>
      </c>
      <c r="M178" s="69">
        <f t="shared" si="24"/>
        <v>15.6</v>
      </c>
      <c r="N178" s="69">
        <f t="shared" si="25"/>
        <v>15.6</v>
      </c>
      <c r="O178" s="10">
        <v>3</v>
      </c>
      <c r="P178" s="71">
        <v>3</v>
      </c>
      <c r="Q178" s="122">
        <f t="shared" si="26"/>
        <v>130</v>
      </c>
      <c r="R178" s="22"/>
    </row>
    <row r="179" spans="1:18" ht="12.75">
      <c r="A179" s="109"/>
      <c r="B179" s="53" t="s">
        <v>16</v>
      </c>
      <c r="C179" s="6">
        <v>38065</v>
      </c>
      <c r="D179" s="70">
        <f>($D$4*I179)/100</f>
        <v>234</v>
      </c>
      <c r="E179" s="70">
        <f>($E$4*I179)/100</f>
        <v>65</v>
      </c>
      <c r="F179" s="70">
        <f>($F$4*I179)/100</f>
        <v>45.5</v>
      </c>
      <c r="G179" s="54"/>
      <c r="H179" s="70">
        <v>2</v>
      </c>
      <c r="I179" s="55">
        <f>I11*1.3</f>
        <v>130</v>
      </c>
      <c r="J179" s="54">
        <v>400</v>
      </c>
      <c r="K179" s="70">
        <f t="shared" si="23"/>
        <v>78</v>
      </c>
      <c r="L179" s="70">
        <f t="shared" si="27"/>
        <v>15.6</v>
      </c>
      <c r="M179" s="70">
        <f t="shared" si="24"/>
        <v>15.6</v>
      </c>
      <c r="N179" s="70">
        <f t="shared" si="25"/>
        <v>15.6</v>
      </c>
      <c r="O179" s="54">
        <v>3</v>
      </c>
      <c r="P179" s="70">
        <v>3</v>
      </c>
      <c r="Q179" s="123">
        <f t="shared" si="26"/>
        <v>130</v>
      </c>
      <c r="R179" s="22"/>
    </row>
    <row r="180" spans="1:18" ht="12.75">
      <c r="A180" s="109"/>
      <c r="B180" s="5" t="s">
        <v>6</v>
      </c>
      <c r="C180" s="8">
        <v>38066</v>
      </c>
      <c r="D180" s="71"/>
      <c r="E180" s="71"/>
      <c r="F180" s="71"/>
      <c r="G180" s="10"/>
      <c r="H180" s="69"/>
      <c r="I180" s="22"/>
      <c r="J180" s="12"/>
      <c r="K180" s="69">
        <f t="shared" si="23"/>
        <v>78</v>
      </c>
      <c r="L180" s="69">
        <f t="shared" si="27"/>
        <v>15.6</v>
      </c>
      <c r="M180" s="69">
        <f t="shared" si="24"/>
        <v>15.6</v>
      </c>
      <c r="N180" s="69">
        <f t="shared" si="25"/>
        <v>15.6</v>
      </c>
      <c r="O180" s="12">
        <v>3</v>
      </c>
      <c r="P180" s="71">
        <v>3</v>
      </c>
      <c r="Q180" s="122">
        <f t="shared" si="26"/>
        <v>130</v>
      </c>
      <c r="R180" s="22"/>
    </row>
    <row r="181" spans="1:18" ht="12.75">
      <c r="A181" s="109"/>
      <c r="B181" s="5" t="s">
        <v>17</v>
      </c>
      <c r="C181" s="8">
        <v>38067</v>
      </c>
      <c r="D181" s="71"/>
      <c r="E181" s="71"/>
      <c r="F181" s="71"/>
      <c r="G181" s="10"/>
      <c r="H181" s="69"/>
      <c r="I181" s="22"/>
      <c r="J181" s="12"/>
      <c r="K181" s="69">
        <f t="shared" si="23"/>
        <v>78</v>
      </c>
      <c r="L181" s="69">
        <f t="shared" si="27"/>
        <v>15.6</v>
      </c>
      <c r="M181" s="69">
        <f t="shared" si="24"/>
        <v>15.6</v>
      </c>
      <c r="N181" s="69">
        <f t="shared" si="25"/>
        <v>15.6</v>
      </c>
      <c r="O181" s="12">
        <v>3</v>
      </c>
      <c r="P181" s="71">
        <v>3</v>
      </c>
      <c r="Q181" s="122">
        <f t="shared" si="26"/>
        <v>130</v>
      </c>
      <c r="R181" s="22"/>
    </row>
    <row r="182" spans="1:18" ht="12.75">
      <c r="A182" s="109"/>
      <c r="B182" s="5" t="s">
        <v>18</v>
      </c>
      <c r="C182" s="8">
        <v>38068</v>
      </c>
      <c r="D182" s="71"/>
      <c r="E182" s="71"/>
      <c r="F182" s="71"/>
      <c r="G182" s="10"/>
      <c r="H182" s="69"/>
      <c r="I182" s="22"/>
      <c r="J182" s="12"/>
      <c r="K182" s="69">
        <f t="shared" si="23"/>
        <v>78</v>
      </c>
      <c r="L182" s="69">
        <f t="shared" si="27"/>
        <v>15.6</v>
      </c>
      <c r="M182" s="69">
        <f t="shared" si="24"/>
        <v>15.6</v>
      </c>
      <c r="N182" s="69">
        <f t="shared" si="25"/>
        <v>15.6</v>
      </c>
      <c r="O182" s="12">
        <v>3</v>
      </c>
      <c r="P182" s="71">
        <v>3</v>
      </c>
      <c r="Q182" s="122">
        <f t="shared" si="26"/>
        <v>130</v>
      </c>
      <c r="R182" s="22"/>
    </row>
    <row r="183" spans="1:18" ht="12.75">
      <c r="A183" s="109"/>
      <c r="B183" s="5" t="s">
        <v>19</v>
      </c>
      <c r="C183" s="8">
        <v>38069</v>
      </c>
      <c r="D183" s="71"/>
      <c r="E183" s="71"/>
      <c r="F183" s="71"/>
      <c r="G183" s="10"/>
      <c r="H183" s="69"/>
      <c r="I183" s="22"/>
      <c r="J183" s="12"/>
      <c r="K183" s="69">
        <f t="shared" si="23"/>
        <v>78</v>
      </c>
      <c r="L183" s="69">
        <f t="shared" si="27"/>
        <v>15.6</v>
      </c>
      <c r="M183" s="69">
        <f t="shared" si="24"/>
        <v>15.6</v>
      </c>
      <c r="N183" s="69">
        <f t="shared" si="25"/>
        <v>15.6</v>
      </c>
      <c r="O183" s="12">
        <v>3</v>
      </c>
      <c r="P183" s="71">
        <v>3</v>
      </c>
      <c r="Q183" s="122">
        <f t="shared" si="26"/>
        <v>130</v>
      </c>
      <c r="R183" s="22"/>
    </row>
    <row r="184" spans="1:18" ht="12.75">
      <c r="A184" s="109"/>
      <c r="B184" s="5" t="s">
        <v>20</v>
      </c>
      <c r="C184" s="8">
        <v>38070</v>
      </c>
      <c r="D184" s="71"/>
      <c r="E184" s="71"/>
      <c r="F184" s="71"/>
      <c r="G184" s="10"/>
      <c r="H184" s="69"/>
      <c r="I184" s="22"/>
      <c r="J184" s="12"/>
      <c r="K184" s="69">
        <f t="shared" si="23"/>
        <v>78</v>
      </c>
      <c r="L184" s="69">
        <f t="shared" si="27"/>
        <v>15.6</v>
      </c>
      <c r="M184" s="69">
        <f t="shared" si="24"/>
        <v>15.6</v>
      </c>
      <c r="N184" s="69">
        <f t="shared" si="25"/>
        <v>15.6</v>
      </c>
      <c r="O184" s="12">
        <v>3</v>
      </c>
      <c r="P184" s="71">
        <v>3</v>
      </c>
      <c r="Q184" s="122">
        <f t="shared" si="26"/>
        <v>130</v>
      </c>
      <c r="R184" s="22"/>
    </row>
    <row r="185" spans="1:18" ht="12.75">
      <c r="A185" s="109"/>
      <c r="B185" s="5" t="s">
        <v>21</v>
      </c>
      <c r="C185" s="8">
        <v>38071</v>
      </c>
      <c r="D185" s="71"/>
      <c r="E185" s="71"/>
      <c r="F185" s="71"/>
      <c r="G185" s="10"/>
      <c r="H185" s="69"/>
      <c r="I185" s="22"/>
      <c r="J185" s="12"/>
      <c r="K185" s="69">
        <f t="shared" si="23"/>
        <v>78</v>
      </c>
      <c r="L185" s="69">
        <f t="shared" si="27"/>
        <v>15.6</v>
      </c>
      <c r="M185" s="69">
        <f t="shared" si="24"/>
        <v>15.6</v>
      </c>
      <c r="N185" s="69">
        <f t="shared" si="25"/>
        <v>15.6</v>
      </c>
      <c r="O185" s="12">
        <v>3</v>
      </c>
      <c r="P185" s="71">
        <v>3</v>
      </c>
      <c r="Q185" s="122">
        <f t="shared" si="26"/>
        <v>130</v>
      </c>
      <c r="R185" s="22"/>
    </row>
    <row r="186" spans="1:18" ht="12.75">
      <c r="A186" s="109"/>
      <c r="B186" s="53" t="s">
        <v>16</v>
      </c>
      <c r="C186" s="6">
        <v>38072</v>
      </c>
      <c r="D186" s="70">
        <f>($D$4*I186)/100</f>
        <v>234</v>
      </c>
      <c r="E186" s="70">
        <f>($E$4*I186)/100</f>
        <v>65</v>
      </c>
      <c r="F186" s="70">
        <f>($F$4*I186)/100</f>
        <v>45.5</v>
      </c>
      <c r="G186" s="54"/>
      <c r="H186" s="70">
        <v>2</v>
      </c>
      <c r="I186" s="55">
        <f>I18*1.3</f>
        <v>130</v>
      </c>
      <c r="J186" s="54">
        <v>400</v>
      </c>
      <c r="K186" s="70">
        <f t="shared" si="23"/>
        <v>78</v>
      </c>
      <c r="L186" s="70">
        <f t="shared" si="27"/>
        <v>15.6</v>
      </c>
      <c r="M186" s="70">
        <f t="shared" si="24"/>
        <v>15.6</v>
      </c>
      <c r="N186" s="70">
        <f t="shared" si="25"/>
        <v>15.6</v>
      </c>
      <c r="O186" s="54">
        <v>3</v>
      </c>
      <c r="P186" s="70">
        <v>3</v>
      </c>
      <c r="Q186" s="123">
        <f t="shared" si="26"/>
        <v>130</v>
      </c>
      <c r="R186" s="22"/>
    </row>
    <row r="187" spans="1:18" ht="12.75">
      <c r="A187" s="109"/>
      <c r="B187" s="5" t="s">
        <v>6</v>
      </c>
      <c r="C187" s="8">
        <v>38073</v>
      </c>
      <c r="D187" s="71"/>
      <c r="E187" s="71"/>
      <c r="F187" s="71"/>
      <c r="G187" s="10"/>
      <c r="H187" s="69"/>
      <c r="I187" s="22"/>
      <c r="J187" s="12"/>
      <c r="K187" s="69">
        <f t="shared" si="23"/>
        <v>78</v>
      </c>
      <c r="L187" s="69">
        <f t="shared" si="27"/>
        <v>15.6</v>
      </c>
      <c r="M187" s="69">
        <f t="shared" si="24"/>
        <v>15.6</v>
      </c>
      <c r="N187" s="69">
        <f t="shared" si="25"/>
        <v>15.6</v>
      </c>
      <c r="O187" s="12">
        <v>3</v>
      </c>
      <c r="P187" s="71">
        <v>3</v>
      </c>
      <c r="Q187" s="122">
        <f t="shared" si="26"/>
        <v>130</v>
      </c>
      <c r="R187" s="22"/>
    </row>
    <row r="188" spans="1:18" ht="12.75">
      <c r="A188" s="109"/>
      <c r="B188" s="5" t="s">
        <v>17</v>
      </c>
      <c r="C188" s="8">
        <v>38074</v>
      </c>
      <c r="D188" s="71"/>
      <c r="E188" s="71"/>
      <c r="F188" s="71"/>
      <c r="G188" s="10"/>
      <c r="H188" s="69"/>
      <c r="I188" s="22"/>
      <c r="J188" s="12"/>
      <c r="K188" s="69">
        <f t="shared" si="23"/>
        <v>78</v>
      </c>
      <c r="L188" s="69">
        <f t="shared" si="27"/>
        <v>15.6</v>
      </c>
      <c r="M188" s="69">
        <f t="shared" si="24"/>
        <v>15.6</v>
      </c>
      <c r="N188" s="69">
        <f t="shared" si="25"/>
        <v>15.6</v>
      </c>
      <c r="O188" s="12">
        <v>3</v>
      </c>
      <c r="P188" s="71">
        <v>3</v>
      </c>
      <c r="Q188" s="122">
        <f t="shared" si="26"/>
        <v>130</v>
      </c>
      <c r="R188" s="22"/>
    </row>
    <row r="189" spans="1:18" ht="12.75">
      <c r="A189" s="109"/>
      <c r="B189" s="5" t="s">
        <v>18</v>
      </c>
      <c r="C189" s="8">
        <v>38075</v>
      </c>
      <c r="D189" s="71"/>
      <c r="E189" s="71"/>
      <c r="F189" s="71"/>
      <c r="G189" s="10"/>
      <c r="H189" s="69"/>
      <c r="I189" s="22"/>
      <c r="J189" s="12"/>
      <c r="K189" s="69">
        <f t="shared" si="23"/>
        <v>78</v>
      </c>
      <c r="L189" s="69">
        <f t="shared" si="27"/>
        <v>15.6</v>
      </c>
      <c r="M189" s="69">
        <f t="shared" si="24"/>
        <v>15.6</v>
      </c>
      <c r="N189" s="69">
        <f t="shared" si="25"/>
        <v>15.6</v>
      </c>
      <c r="O189" s="12">
        <v>3</v>
      </c>
      <c r="P189" s="71">
        <v>3</v>
      </c>
      <c r="Q189" s="122">
        <f t="shared" si="26"/>
        <v>130</v>
      </c>
      <c r="R189" s="22"/>
    </row>
    <row r="190" spans="1:18" ht="12.75">
      <c r="A190" s="109"/>
      <c r="B190" s="5" t="s">
        <v>19</v>
      </c>
      <c r="C190" s="8">
        <v>38076</v>
      </c>
      <c r="D190" s="71"/>
      <c r="E190" s="71"/>
      <c r="F190" s="71"/>
      <c r="G190" s="10"/>
      <c r="H190" s="69"/>
      <c r="I190" s="22"/>
      <c r="J190" s="12"/>
      <c r="K190" s="69">
        <f t="shared" si="23"/>
        <v>78</v>
      </c>
      <c r="L190" s="69">
        <f t="shared" si="27"/>
        <v>15.6</v>
      </c>
      <c r="M190" s="69">
        <f t="shared" si="24"/>
        <v>15.6</v>
      </c>
      <c r="N190" s="69">
        <f t="shared" si="25"/>
        <v>15.6</v>
      </c>
      <c r="O190" s="12">
        <v>3</v>
      </c>
      <c r="P190" s="71">
        <v>3</v>
      </c>
      <c r="Q190" s="122">
        <f t="shared" si="26"/>
        <v>130</v>
      </c>
      <c r="R190" s="22"/>
    </row>
    <row r="191" spans="1:18" ht="12.75">
      <c r="A191" s="109"/>
      <c r="B191" s="5" t="s">
        <v>20</v>
      </c>
      <c r="C191" s="8">
        <v>38077</v>
      </c>
      <c r="D191" s="71"/>
      <c r="E191" s="71"/>
      <c r="F191" s="71"/>
      <c r="G191" s="10"/>
      <c r="H191" s="69"/>
      <c r="I191" s="22"/>
      <c r="J191" s="12"/>
      <c r="K191" s="69">
        <f t="shared" si="23"/>
        <v>78</v>
      </c>
      <c r="L191" s="69">
        <f t="shared" si="27"/>
        <v>15.6</v>
      </c>
      <c r="M191" s="69">
        <f t="shared" si="24"/>
        <v>15.6</v>
      </c>
      <c r="N191" s="69">
        <f t="shared" si="25"/>
        <v>15.6</v>
      </c>
      <c r="O191" s="12">
        <v>3</v>
      </c>
      <c r="P191" s="71">
        <v>3</v>
      </c>
      <c r="Q191" s="122">
        <f t="shared" si="26"/>
        <v>130</v>
      </c>
      <c r="R191" s="22"/>
    </row>
    <row r="192" spans="1:18" ht="12.75">
      <c r="A192" s="109"/>
      <c r="B192" s="5" t="s">
        <v>21</v>
      </c>
      <c r="C192" s="8">
        <v>38078</v>
      </c>
      <c r="D192" s="71"/>
      <c r="E192" s="71"/>
      <c r="F192" s="71"/>
      <c r="G192" s="10"/>
      <c r="H192" s="69"/>
      <c r="I192" s="22"/>
      <c r="J192" s="12"/>
      <c r="K192" s="69">
        <f t="shared" si="23"/>
        <v>78</v>
      </c>
      <c r="L192" s="69">
        <f t="shared" si="27"/>
        <v>15.6</v>
      </c>
      <c r="M192" s="69">
        <f t="shared" si="24"/>
        <v>15.6</v>
      </c>
      <c r="N192" s="69">
        <f t="shared" si="25"/>
        <v>15.6</v>
      </c>
      <c r="O192" s="12">
        <v>3</v>
      </c>
      <c r="P192" s="71">
        <v>3</v>
      </c>
      <c r="Q192" s="122">
        <f t="shared" si="26"/>
        <v>130</v>
      </c>
      <c r="R192" s="22"/>
    </row>
    <row r="193" spans="1:18" ht="12.75">
      <c r="A193" s="109"/>
      <c r="B193" s="53" t="s">
        <v>16</v>
      </c>
      <c r="C193" s="6">
        <v>38079</v>
      </c>
      <c r="D193" s="70">
        <f>($D$4*I193)/100</f>
        <v>234</v>
      </c>
      <c r="E193" s="70">
        <f>($E$4*I193)/100</f>
        <v>65</v>
      </c>
      <c r="F193" s="70">
        <f>($F$4*I193)/100</f>
        <v>45.5</v>
      </c>
      <c r="G193" s="54"/>
      <c r="H193" s="70">
        <v>2</v>
      </c>
      <c r="I193" s="55">
        <f>I25*1.3</f>
        <v>130</v>
      </c>
      <c r="J193" s="54">
        <v>400</v>
      </c>
      <c r="K193" s="70">
        <f t="shared" si="23"/>
        <v>78</v>
      </c>
      <c r="L193" s="70">
        <f t="shared" si="27"/>
        <v>15.6</v>
      </c>
      <c r="M193" s="70">
        <f t="shared" si="24"/>
        <v>15.6</v>
      </c>
      <c r="N193" s="70">
        <f t="shared" si="25"/>
        <v>15.6</v>
      </c>
      <c r="O193" s="54">
        <v>3</v>
      </c>
      <c r="P193" s="70">
        <v>3</v>
      </c>
      <c r="Q193" s="123">
        <f t="shared" si="26"/>
        <v>130</v>
      </c>
      <c r="R193" s="22"/>
    </row>
    <row r="194" spans="1:18" ht="12.75">
      <c r="A194" s="109"/>
      <c r="B194" s="5" t="s">
        <v>6</v>
      </c>
      <c r="C194" s="8">
        <v>38080</v>
      </c>
      <c r="D194" s="71"/>
      <c r="E194" s="71"/>
      <c r="F194" s="71"/>
      <c r="G194" s="10"/>
      <c r="H194" s="69"/>
      <c r="I194" s="22"/>
      <c r="J194" s="12"/>
      <c r="K194" s="69">
        <f t="shared" si="23"/>
        <v>78</v>
      </c>
      <c r="L194" s="69">
        <f t="shared" si="27"/>
        <v>15.6</v>
      </c>
      <c r="M194" s="69">
        <f t="shared" si="24"/>
        <v>15.6</v>
      </c>
      <c r="N194" s="69">
        <f t="shared" si="25"/>
        <v>15.6</v>
      </c>
      <c r="O194" s="12">
        <v>3</v>
      </c>
      <c r="P194" s="71">
        <v>3</v>
      </c>
      <c r="Q194" s="122">
        <f t="shared" si="26"/>
        <v>130</v>
      </c>
      <c r="R194" s="22"/>
    </row>
    <row r="195" spans="1:18" ht="12.75">
      <c r="A195" s="109"/>
      <c r="B195" s="5" t="s">
        <v>17</v>
      </c>
      <c r="C195" s="8">
        <v>38081</v>
      </c>
      <c r="D195" s="71"/>
      <c r="E195" s="71"/>
      <c r="F195" s="71"/>
      <c r="G195" s="10"/>
      <c r="H195" s="69"/>
      <c r="I195" s="22"/>
      <c r="J195" s="12"/>
      <c r="K195" s="69">
        <f t="shared" si="23"/>
        <v>78</v>
      </c>
      <c r="L195" s="69">
        <f t="shared" si="27"/>
        <v>15.6</v>
      </c>
      <c r="M195" s="69">
        <f t="shared" si="24"/>
        <v>15.6</v>
      </c>
      <c r="N195" s="69">
        <f t="shared" si="25"/>
        <v>15.6</v>
      </c>
      <c r="O195" s="12">
        <v>3</v>
      </c>
      <c r="P195" s="71">
        <v>3</v>
      </c>
      <c r="Q195" s="122">
        <f t="shared" si="26"/>
        <v>130</v>
      </c>
      <c r="R195" s="22"/>
    </row>
    <row r="196" spans="1:18" ht="12.75">
      <c r="A196" s="109"/>
      <c r="B196" s="5" t="s">
        <v>18</v>
      </c>
      <c r="C196" s="8">
        <v>38082</v>
      </c>
      <c r="D196" s="71"/>
      <c r="E196" s="71"/>
      <c r="F196" s="71"/>
      <c r="G196" s="12"/>
      <c r="H196" s="69"/>
      <c r="I196" s="23"/>
      <c r="J196" s="12"/>
      <c r="K196" s="69">
        <f t="shared" si="23"/>
        <v>78</v>
      </c>
      <c r="L196" s="69">
        <f t="shared" si="27"/>
        <v>15.6</v>
      </c>
      <c r="M196" s="69">
        <f t="shared" si="24"/>
        <v>15.6</v>
      </c>
      <c r="N196" s="69">
        <f t="shared" si="25"/>
        <v>15.6</v>
      </c>
      <c r="O196" s="12">
        <v>3</v>
      </c>
      <c r="P196" s="71">
        <v>3</v>
      </c>
      <c r="Q196" s="122">
        <f t="shared" si="26"/>
        <v>130</v>
      </c>
      <c r="R196" s="22"/>
    </row>
    <row r="197" spans="1:18" ht="12.75">
      <c r="A197" s="109"/>
      <c r="B197" s="5" t="s">
        <v>19</v>
      </c>
      <c r="C197" s="8">
        <v>38083</v>
      </c>
      <c r="D197" s="71"/>
      <c r="E197" s="71"/>
      <c r="F197" s="71"/>
      <c r="G197" s="12"/>
      <c r="H197" s="69"/>
      <c r="I197" s="23"/>
      <c r="J197" s="12"/>
      <c r="K197" s="69">
        <f t="shared" si="23"/>
        <v>78</v>
      </c>
      <c r="L197" s="69">
        <f t="shared" si="27"/>
        <v>15.6</v>
      </c>
      <c r="M197" s="69">
        <f t="shared" si="24"/>
        <v>15.6</v>
      </c>
      <c r="N197" s="69">
        <f t="shared" si="25"/>
        <v>15.6</v>
      </c>
      <c r="O197" s="12">
        <v>3</v>
      </c>
      <c r="P197" s="71">
        <v>3</v>
      </c>
      <c r="Q197" s="122">
        <f t="shared" si="26"/>
        <v>130</v>
      </c>
      <c r="R197" s="22"/>
    </row>
    <row r="198" spans="1:18" ht="12.75">
      <c r="A198" s="109"/>
      <c r="B198" s="5" t="s">
        <v>20</v>
      </c>
      <c r="C198" s="8">
        <v>38084</v>
      </c>
      <c r="D198" s="71"/>
      <c r="E198" s="71"/>
      <c r="F198" s="71"/>
      <c r="G198" s="12"/>
      <c r="H198" s="69"/>
      <c r="I198" s="23"/>
      <c r="J198" s="12"/>
      <c r="K198" s="69">
        <f t="shared" si="23"/>
        <v>78</v>
      </c>
      <c r="L198" s="69">
        <f t="shared" si="27"/>
        <v>15.6</v>
      </c>
      <c r="M198" s="69">
        <f t="shared" si="24"/>
        <v>15.6</v>
      </c>
      <c r="N198" s="69">
        <f t="shared" si="25"/>
        <v>15.6</v>
      </c>
      <c r="O198" s="12">
        <v>3</v>
      </c>
      <c r="P198" s="71">
        <v>3</v>
      </c>
      <c r="Q198" s="122">
        <f t="shared" si="26"/>
        <v>130</v>
      </c>
      <c r="R198" s="22"/>
    </row>
    <row r="199" spans="1:18" ht="12.75">
      <c r="A199" s="109"/>
      <c r="B199" s="5" t="s">
        <v>21</v>
      </c>
      <c r="C199" s="8">
        <v>38085</v>
      </c>
      <c r="D199" s="71"/>
      <c r="E199" s="71"/>
      <c r="F199" s="71"/>
      <c r="G199" s="12"/>
      <c r="H199" s="69"/>
      <c r="I199" s="23"/>
      <c r="J199" s="12"/>
      <c r="K199" s="69">
        <f t="shared" si="23"/>
        <v>78</v>
      </c>
      <c r="L199" s="69">
        <f t="shared" si="27"/>
        <v>15.6</v>
      </c>
      <c r="M199" s="69">
        <f t="shared" si="24"/>
        <v>15.6</v>
      </c>
      <c r="N199" s="69">
        <f t="shared" si="25"/>
        <v>15.6</v>
      </c>
      <c r="O199" s="12">
        <v>3</v>
      </c>
      <c r="P199" s="71">
        <v>3</v>
      </c>
      <c r="Q199" s="122">
        <f t="shared" si="26"/>
        <v>130</v>
      </c>
      <c r="R199" s="22"/>
    </row>
    <row r="200" spans="1:18" ht="12.75">
      <c r="A200" s="109"/>
      <c r="B200" s="9" t="s">
        <v>16</v>
      </c>
      <c r="C200" s="7">
        <v>38086</v>
      </c>
      <c r="D200" s="68">
        <f>($D$4*I200)/100</f>
        <v>243</v>
      </c>
      <c r="E200" s="68">
        <f>($E$4*I200)/100</f>
        <v>67.5</v>
      </c>
      <c r="F200" s="68">
        <f>($F$4*I200)/100</f>
        <v>47.25</v>
      </c>
      <c r="G200" s="11"/>
      <c r="H200" s="68">
        <v>2</v>
      </c>
      <c r="I200" s="15">
        <f>I4*1.35</f>
        <v>135</v>
      </c>
      <c r="J200" s="11">
        <v>400</v>
      </c>
      <c r="K200" s="68">
        <f t="shared" si="23"/>
        <v>81</v>
      </c>
      <c r="L200" s="68">
        <f>($L$4*Q200)/100</f>
        <v>16.2</v>
      </c>
      <c r="M200" s="68">
        <f t="shared" si="24"/>
        <v>16.2</v>
      </c>
      <c r="N200" s="68">
        <f t="shared" si="25"/>
        <v>16.2</v>
      </c>
      <c r="O200" s="83">
        <v>3</v>
      </c>
      <c r="P200" s="68">
        <v>3</v>
      </c>
      <c r="Q200" s="119">
        <f aca="true" t="shared" si="28" ref="Q200:Q227">Q4*1.35</f>
        <v>135</v>
      </c>
      <c r="R200" s="131"/>
    </row>
    <row r="201" spans="1:18" ht="12.75">
      <c r="A201" s="109"/>
      <c r="B201" s="5" t="s">
        <v>6</v>
      </c>
      <c r="C201" s="8">
        <v>38087</v>
      </c>
      <c r="D201" s="71"/>
      <c r="E201" s="71"/>
      <c r="F201" s="71"/>
      <c r="G201" s="10"/>
      <c r="H201" s="69"/>
      <c r="I201" s="23"/>
      <c r="J201" s="10"/>
      <c r="K201" s="69">
        <f t="shared" si="23"/>
        <v>81</v>
      </c>
      <c r="L201" s="69">
        <f aca="true" t="shared" si="29" ref="L201:L227">($L$5*Q201)/100</f>
        <v>16.2</v>
      </c>
      <c r="M201" s="69">
        <f t="shared" si="24"/>
        <v>16.2</v>
      </c>
      <c r="N201" s="69">
        <f t="shared" si="25"/>
        <v>16.2</v>
      </c>
      <c r="O201" s="10">
        <v>3</v>
      </c>
      <c r="P201" s="71">
        <v>3</v>
      </c>
      <c r="Q201" s="122">
        <f t="shared" si="28"/>
        <v>135</v>
      </c>
      <c r="R201" s="22"/>
    </row>
    <row r="202" spans="1:18" ht="12.75">
      <c r="A202" s="109"/>
      <c r="B202" s="5" t="s">
        <v>17</v>
      </c>
      <c r="C202" s="8">
        <v>38088</v>
      </c>
      <c r="D202" s="71"/>
      <c r="E202" s="71"/>
      <c r="F202" s="71"/>
      <c r="G202" s="10"/>
      <c r="H202" s="69"/>
      <c r="I202" s="23"/>
      <c r="J202" s="10"/>
      <c r="K202" s="69">
        <f t="shared" si="23"/>
        <v>81</v>
      </c>
      <c r="L202" s="69">
        <f t="shared" si="29"/>
        <v>16.2</v>
      </c>
      <c r="M202" s="69">
        <f t="shared" si="24"/>
        <v>16.2</v>
      </c>
      <c r="N202" s="69">
        <f t="shared" si="25"/>
        <v>16.2</v>
      </c>
      <c r="O202" s="10">
        <v>3</v>
      </c>
      <c r="P202" s="71">
        <v>3</v>
      </c>
      <c r="Q202" s="122">
        <f t="shared" si="28"/>
        <v>135</v>
      </c>
      <c r="R202" s="22"/>
    </row>
    <row r="203" spans="1:18" ht="12.75">
      <c r="A203" s="109"/>
      <c r="B203" s="5" t="s">
        <v>18</v>
      </c>
      <c r="C203" s="8">
        <v>38089</v>
      </c>
      <c r="D203" s="71"/>
      <c r="E203" s="71"/>
      <c r="F203" s="71"/>
      <c r="G203" s="10"/>
      <c r="H203" s="69"/>
      <c r="I203" s="23"/>
      <c r="J203" s="10"/>
      <c r="K203" s="69">
        <f t="shared" si="23"/>
        <v>81</v>
      </c>
      <c r="L203" s="69">
        <f t="shared" si="29"/>
        <v>16.2</v>
      </c>
      <c r="M203" s="69">
        <f t="shared" si="24"/>
        <v>16.2</v>
      </c>
      <c r="N203" s="69">
        <f t="shared" si="25"/>
        <v>16.2</v>
      </c>
      <c r="O203" s="10">
        <v>3</v>
      </c>
      <c r="P203" s="71">
        <v>3</v>
      </c>
      <c r="Q203" s="122">
        <f t="shared" si="28"/>
        <v>135</v>
      </c>
      <c r="R203" s="22"/>
    </row>
    <row r="204" spans="1:18" ht="12.75">
      <c r="A204" s="109"/>
      <c r="B204" s="5" t="s">
        <v>19</v>
      </c>
      <c r="C204" s="8">
        <v>38090</v>
      </c>
      <c r="D204" s="71"/>
      <c r="E204" s="71"/>
      <c r="F204" s="71"/>
      <c r="G204" s="10"/>
      <c r="H204" s="69"/>
      <c r="I204" s="23"/>
      <c r="J204" s="10"/>
      <c r="K204" s="69">
        <f t="shared" si="23"/>
        <v>81</v>
      </c>
      <c r="L204" s="69">
        <f t="shared" si="29"/>
        <v>16.2</v>
      </c>
      <c r="M204" s="69">
        <f t="shared" si="24"/>
        <v>16.2</v>
      </c>
      <c r="N204" s="69">
        <f t="shared" si="25"/>
        <v>16.2</v>
      </c>
      <c r="O204" s="10">
        <v>3</v>
      </c>
      <c r="P204" s="71">
        <v>3</v>
      </c>
      <c r="Q204" s="122">
        <f t="shared" si="28"/>
        <v>135</v>
      </c>
      <c r="R204" s="22"/>
    </row>
    <row r="205" spans="1:18" ht="12.75">
      <c r="A205" s="109"/>
      <c r="B205" s="5" t="s">
        <v>20</v>
      </c>
      <c r="C205" s="8">
        <v>38091</v>
      </c>
      <c r="D205" s="71"/>
      <c r="E205" s="71"/>
      <c r="F205" s="71"/>
      <c r="G205" s="10"/>
      <c r="H205" s="69"/>
      <c r="I205" s="22"/>
      <c r="J205" s="10"/>
      <c r="K205" s="69">
        <f t="shared" si="23"/>
        <v>81</v>
      </c>
      <c r="L205" s="69">
        <f t="shared" si="29"/>
        <v>16.2</v>
      </c>
      <c r="M205" s="69">
        <f t="shared" si="24"/>
        <v>16.2</v>
      </c>
      <c r="N205" s="69">
        <f t="shared" si="25"/>
        <v>16.2</v>
      </c>
      <c r="O205" s="10">
        <v>3</v>
      </c>
      <c r="P205" s="71">
        <v>3</v>
      </c>
      <c r="Q205" s="122">
        <f t="shared" si="28"/>
        <v>135</v>
      </c>
      <c r="R205" s="22"/>
    </row>
    <row r="206" spans="1:18" ht="12.75">
      <c r="A206" s="109"/>
      <c r="B206" s="5" t="s">
        <v>21</v>
      </c>
      <c r="C206" s="8">
        <v>38092</v>
      </c>
      <c r="D206" s="71"/>
      <c r="E206" s="71"/>
      <c r="F206" s="71"/>
      <c r="G206" s="10"/>
      <c r="H206" s="69"/>
      <c r="I206" s="22"/>
      <c r="J206" s="10"/>
      <c r="K206" s="69">
        <f t="shared" si="23"/>
        <v>81</v>
      </c>
      <c r="L206" s="69">
        <f t="shared" si="29"/>
        <v>16.2</v>
      </c>
      <c r="M206" s="69">
        <f t="shared" si="24"/>
        <v>16.2</v>
      </c>
      <c r="N206" s="69">
        <f t="shared" si="25"/>
        <v>16.2</v>
      </c>
      <c r="O206" s="10">
        <v>3</v>
      </c>
      <c r="P206" s="71">
        <v>3</v>
      </c>
      <c r="Q206" s="122">
        <f t="shared" si="28"/>
        <v>135</v>
      </c>
      <c r="R206" s="22"/>
    </row>
    <row r="207" spans="1:18" ht="12.75">
      <c r="A207" s="109"/>
      <c r="B207" s="53" t="s">
        <v>16</v>
      </c>
      <c r="C207" s="6">
        <v>38093</v>
      </c>
      <c r="D207" s="70">
        <f>($D$4*I207)/100</f>
        <v>243</v>
      </c>
      <c r="E207" s="70">
        <f>($E$4*I207)/100</f>
        <v>67.5</v>
      </c>
      <c r="F207" s="70">
        <f>($F$4*I207)/100</f>
        <v>47.25</v>
      </c>
      <c r="G207" s="54"/>
      <c r="H207" s="70">
        <v>2</v>
      </c>
      <c r="I207" s="55">
        <f>I11*1.35</f>
        <v>135</v>
      </c>
      <c r="J207" s="54">
        <v>400</v>
      </c>
      <c r="K207" s="70">
        <f t="shared" si="23"/>
        <v>81</v>
      </c>
      <c r="L207" s="70">
        <f t="shared" si="29"/>
        <v>16.2</v>
      </c>
      <c r="M207" s="70">
        <f t="shared" si="24"/>
        <v>16.2</v>
      </c>
      <c r="N207" s="70">
        <f t="shared" si="25"/>
        <v>16.2</v>
      </c>
      <c r="O207" s="54">
        <v>3</v>
      </c>
      <c r="P207" s="70">
        <v>3</v>
      </c>
      <c r="Q207" s="123">
        <f t="shared" si="28"/>
        <v>135</v>
      </c>
      <c r="R207" s="22"/>
    </row>
    <row r="208" spans="1:18" ht="12.75">
      <c r="A208" s="109"/>
      <c r="B208" s="5" t="s">
        <v>6</v>
      </c>
      <c r="C208" s="8">
        <v>38094</v>
      </c>
      <c r="D208" s="71"/>
      <c r="E208" s="71"/>
      <c r="F208" s="71"/>
      <c r="G208" s="10"/>
      <c r="H208" s="69"/>
      <c r="I208" s="22"/>
      <c r="J208" s="12"/>
      <c r="K208" s="69">
        <f t="shared" si="23"/>
        <v>81</v>
      </c>
      <c r="L208" s="69">
        <f t="shared" si="29"/>
        <v>16.2</v>
      </c>
      <c r="M208" s="69">
        <f t="shared" si="24"/>
        <v>16.2</v>
      </c>
      <c r="N208" s="69">
        <f t="shared" si="25"/>
        <v>16.2</v>
      </c>
      <c r="O208" s="12">
        <v>3</v>
      </c>
      <c r="P208" s="71">
        <v>3</v>
      </c>
      <c r="Q208" s="122">
        <f t="shared" si="28"/>
        <v>135</v>
      </c>
      <c r="R208" s="22"/>
    </row>
    <row r="209" spans="1:18" ht="12.75">
      <c r="A209" s="109"/>
      <c r="B209" s="5" t="s">
        <v>17</v>
      </c>
      <c r="C209" s="8">
        <v>38095</v>
      </c>
      <c r="D209" s="71"/>
      <c r="E209" s="71"/>
      <c r="F209" s="71"/>
      <c r="G209" s="10"/>
      <c r="H209" s="69"/>
      <c r="I209" s="22"/>
      <c r="J209" s="12"/>
      <c r="K209" s="69">
        <f t="shared" si="23"/>
        <v>81</v>
      </c>
      <c r="L209" s="69">
        <f t="shared" si="29"/>
        <v>16.2</v>
      </c>
      <c r="M209" s="69">
        <f t="shared" si="24"/>
        <v>16.2</v>
      </c>
      <c r="N209" s="69">
        <f t="shared" si="25"/>
        <v>16.2</v>
      </c>
      <c r="O209" s="12">
        <v>3</v>
      </c>
      <c r="P209" s="71">
        <v>3</v>
      </c>
      <c r="Q209" s="122">
        <f t="shared" si="28"/>
        <v>135</v>
      </c>
      <c r="R209" s="22"/>
    </row>
    <row r="210" spans="1:18" ht="12.75">
      <c r="A210" s="109"/>
      <c r="B210" s="5" t="s">
        <v>18</v>
      </c>
      <c r="C210" s="8">
        <v>38096</v>
      </c>
      <c r="D210" s="71"/>
      <c r="E210" s="71"/>
      <c r="F210" s="71"/>
      <c r="G210" s="10"/>
      <c r="H210" s="69"/>
      <c r="I210" s="22"/>
      <c r="J210" s="12"/>
      <c r="K210" s="69">
        <f t="shared" si="23"/>
        <v>81</v>
      </c>
      <c r="L210" s="69">
        <f t="shared" si="29"/>
        <v>16.2</v>
      </c>
      <c r="M210" s="69">
        <f t="shared" si="24"/>
        <v>16.2</v>
      </c>
      <c r="N210" s="69">
        <f t="shared" si="25"/>
        <v>16.2</v>
      </c>
      <c r="O210" s="12">
        <v>3</v>
      </c>
      <c r="P210" s="71">
        <v>3</v>
      </c>
      <c r="Q210" s="122">
        <f t="shared" si="28"/>
        <v>135</v>
      </c>
      <c r="R210" s="22"/>
    </row>
    <row r="211" spans="1:18" ht="12.75">
      <c r="A211" s="109"/>
      <c r="B211" s="5" t="s">
        <v>19</v>
      </c>
      <c r="C211" s="8">
        <v>38097</v>
      </c>
      <c r="D211" s="71"/>
      <c r="E211" s="71"/>
      <c r="F211" s="71"/>
      <c r="G211" s="10"/>
      <c r="H211" s="69"/>
      <c r="I211" s="22"/>
      <c r="J211" s="12"/>
      <c r="K211" s="69">
        <f t="shared" si="23"/>
        <v>81</v>
      </c>
      <c r="L211" s="69">
        <f t="shared" si="29"/>
        <v>16.2</v>
      </c>
      <c r="M211" s="69">
        <f t="shared" si="24"/>
        <v>16.2</v>
      </c>
      <c r="N211" s="69">
        <f t="shared" si="25"/>
        <v>16.2</v>
      </c>
      <c r="O211" s="12">
        <v>3</v>
      </c>
      <c r="P211" s="71">
        <v>3</v>
      </c>
      <c r="Q211" s="122">
        <f t="shared" si="28"/>
        <v>135</v>
      </c>
      <c r="R211" s="22"/>
    </row>
    <row r="212" spans="1:18" ht="12.75">
      <c r="A212" s="109"/>
      <c r="B212" s="5" t="s">
        <v>20</v>
      </c>
      <c r="C212" s="8">
        <v>38098</v>
      </c>
      <c r="D212" s="71"/>
      <c r="E212" s="71"/>
      <c r="F212" s="71"/>
      <c r="G212" s="10"/>
      <c r="H212" s="69"/>
      <c r="I212" s="22"/>
      <c r="J212" s="12"/>
      <c r="K212" s="69">
        <f t="shared" si="23"/>
        <v>81</v>
      </c>
      <c r="L212" s="69">
        <f t="shared" si="29"/>
        <v>16.2</v>
      </c>
      <c r="M212" s="69">
        <f t="shared" si="24"/>
        <v>16.2</v>
      </c>
      <c r="N212" s="69">
        <f t="shared" si="25"/>
        <v>16.2</v>
      </c>
      <c r="O212" s="12">
        <v>3</v>
      </c>
      <c r="P212" s="71">
        <v>3</v>
      </c>
      <c r="Q212" s="122">
        <f t="shared" si="28"/>
        <v>135</v>
      </c>
      <c r="R212" s="22"/>
    </row>
    <row r="213" spans="1:18" ht="12.75">
      <c r="A213" s="109"/>
      <c r="B213" s="5" t="s">
        <v>21</v>
      </c>
      <c r="C213" s="8">
        <v>38099</v>
      </c>
      <c r="D213" s="71"/>
      <c r="E213" s="71"/>
      <c r="F213" s="71"/>
      <c r="G213" s="10"/>
      <c r="H213" s="69"/>
      <c r="I213" s="22"/>
      <c r="J213" s="12"/>
      <c r="K213" s="69">
        <f t="shared" si="23"/>
        <v>81</v>
      </c>
      <c r="L213" s="69">
        <f t="shared" si="29"/>
        <v>16.2</v>
      </c>
      <c r="M213" s="69">
        <f t="shared" si="24"/>
        <v>16.2</v>
      </c>
      <c r="N213" s="69">
        <f t="shared" si="25"/>
        <v>16.2</v>
      </c>
      <c r="O213" s="12">
        <v>3</v>
      </c>
      <c r="P213" s="71">
        <v>3</v>
      </c>
      <c r="Q213" s="122">
        <f t="shared" si="28"/>
        <v>135</v>
      </c>
      <c r="R213" s="22"/>
    </row>
    <row r="214" spans="1:18" ht="12.75">
      <c r="A214" s="109"/>
      <c r="B214" s="53" t="s">
        <v>16</v>
      </c>
      <c r="C214" s="6">
        <v>38100</v>
      </c>
      <c r="D214" s="70">
        <f>($D$4*I214)/100</f>
        <v>243</v>
      </c>
      <c r="E214" s="70">
        <f>($E$4*I214)/100</f>
        <v>67.5</v>
      </c>
      <c r="F214" s="70">
        <f>($F$4*I214)/100</f>
        <v>47.25</v>
      </c>
      <c r="G214" s="54"/>
      <c r="H214" s="70">
        <v>2</v>
      </c>
      <c r="I214" s="55">
        <f>I18*1.35</f>
        <v>135</v>
      </c>
      <c r="J214" s="54">
        <v>400</v>
      </c>
      <c r="K214" s="70">
        <f t="shared" si="23"/>
        <v>81</v>
      </c>
      <c r="L214" s="70">
        <f t="shared" si="29"/>
        <v>16.2</v>
      </c>
      <c r="M214" s="70">
        <f t="shared" si="24"/>
        <v>16.2</v>
      </c>
      <c r="N214" s="70">
        <f t="shared" si="25"/>
        <v>16.2</v>
      </c>
      <c r="O214" s="54">
        <v>3</v>
      </c>
      <c r="P214" s="70">
        <v>3</v>
      </c>
      <c r="Q214" s="123">
        <f t="shared" si="28"/>
        <v>135</v>
      </c>
      <c r="R214" s="22"/>
    </row>
    <row r="215" spans="1:18" ht="12.75">
      <c r="A215" s="109"/>
      <c r="B215" s="5" t="s">
        <v>6</v>
      </c>
      <c r="C215" s="8">
        <v>38101</v>
      </c>
      <c r="D215" s="71"/>
      <c r="E215" s="71"/>
      <c r="F215" s="71"/>
      <c r="G215" s="10"/>
      <c r="H215" s="69"/>
      <c r="I215" s="22"/>
      <c r="J215" s="12"/>
      <c r="K215" s="69">
        <f t="shared" si="23"/>
        <v>81</v>
      </c>
      <c r="L215" s="69">
        <f t="shared" si="29"/>
        <v>16.2</v>
      </c>
      <c r="M215" s="69">
        <f t="shared" si="24"/>
        <v>16.2</v>
      </c>
      <c r="N215" s="69">
        <f t="shared" si="25"/>
        <v>16.2</v>
      </c>
      <c r="O215" s="12">
        <v>3</v>
      </c>
      <c r="P215" s="71">
        <v>3</v>
      </c>
      <c r="Q215" s="122">
        <f t="shared" si="28"/>
        <v>135</v>
      </c>
      <c r="R215" s="22"/>
    </row>
    <row r="216" spans="1:18" ht="12.75">
      <c r="A216" s="109"/>
      <c r="B216" s="5" t="s">
        <v>17</v>
      </c>
      <c r="C216" s="8">
        <v>38102</v>
      </c>
      <c r="D216" s="71"/>
      <c r="E216" s="71"/>
      <c r="F216" s="71"/>
      <c r="G216" s="10"/>
      <c r="H216" s="69"/>
      <c r="I216" s="22"/>
      <c r="J216" s="12"/>
      <c r="K216" s="69">
        <f t="shared" si="23"/>
        <v>81</v>
      </c>
      <c r="L216" s="69">
        <f t="shared" si="29"/>
        <v>16.2</v>
      </c>
      <c r="M216" s="69">
        <f t="shared" si="24"/>
        <v>16.2</v>
      </c>
      <c r="N216" s="69">
        <f t="shared" si="25"/>
        <v>16.2</v>
      </c>
      <c r="O216" s="12">
        <v>3</v>
      </c>
      <c r="P216" s="71">
        <v>3</v>
      </c>
      <c r="Q216" s="122">
        <f t="shared" si="28"/>
        <v>135</v>
      </c>
      <c r="R216" s="22"/>
    </row>
    <row r="217" spans="1:18" ht="12.75">
      <c r="A217" s="109"/>
      <c r="B217" s="5" t="s">
        <v>18</v>
      </c>
      <c r="C217" s="8">
        <v>38103</v>
      </c>
      <c r="D217" s="71"/>
      <c r="E217" s="71"/>
      <c r="F217" s="71"/>
      <c r="G217" s="10"/>
      <c r="H217" s="69"/>
      <c r="I217" s="22"/>
      <c r="J217" s="12"/>
      <c r="K217" s="69">
        <f t="shared" si="23"/>
        <v>81</v>
      </c>
      <c r="L217" s="69">
        <f t="shared" si="29"/>
        <v>16.2</v>
      </c>
      <c r="M217" s="69">
        <f t="shared" si="24"/>
        <v>16.2</v>
      </c>
      <c r="N217" s="69">
        <f t="shared" si="25"/>
        <v>16.2</v>
      </c>
      <c r="O217" s="12">
        <v>3</v>
      </c>
      <c r="P217" s="71">
        <v>3</v>
      </c>
      <c r="Q217" s="122">
        <f t="shared" si="28"/>
        <v>135</v>
      </c>
      <c r="R217" s="22"/>
    </row>
    <row r="218" spans="1:18" ht="12.75">
      <c r="A218" s="109"/>
      <c r="B218" s="5" t="s">
        <v>19</v>
      </c>
      <c r="C218" s="8">
        <v>38104</v>
      </c>
      <c r="D218" s="71"/>
      <c r="E218" s="71"/>
      <c r="F218" s="71"/>
      <c r="G218" s="10"/>
      <c r="H218" s="69"/>
      <c r="I218" s="22"/>
      <c r="J218" s="12"/>
      <c r="K218" s="69">
        <f t="shared" si="23"/>
        <v>81</v>
      </c>
      <c r="L218" s="69">
        <f t="shared" si="29"/>
        <v>16.2</v>
      </c>
      <c r="M218" s="69">
        <f t="shared" si="24"/>
        <v>16.2</v>
      </c>
      <c r="N218" s="69">
        <f t="shared" si="25"/>
        <v>16.2</v>
      </c>
      <c r="O218" s="12">
        <v>3</v>
      </c>
      <c r="P218" s="71">
        <v>3</v>
      </c>
      <c r="Q218" s="122">
        <f t="shared" si="28"/>
        <v>135</v>
      </c>
      <c r="R218" s="22"/>
    </row>
    <row r="219" spans="1:18" ht="12.75">
      <c r="A219" s="109"/>
      <c r="B219" s="5" t="s">
        <v>20</v>
      </c>
      <c r="C219" s="8">
        <v>38105</v>
      </c>
      <c r="D219" s="71"/>
      <c r="E219" s="71"/>
      <c r="F219" s="71"/>
      <c r="G219" s="10"/>
      <c r="H219" s="69"/>
      <c r="I219" s="22"/>
      <c r="J219" s="12"/>
      <c r="K219" s="69">
        <f t="shared" si="23"/>
        <v>81</v>
      </c>
      <c r="L219" s="69">
        <f t="shared" si="29"/>
        <v>16.2</v>
      </c>
      <c r="M219" s="69">
        <f t="shared" si="24"/>
        <v>16.2</v>
      </c>
      <c r="N219" s="69">
        <f t="shared" si="25"/>
        <v>16.2</v>
      </c>
      <c r="O219" s="12">
        <v>3</v>
      </c>
      <c r="P219" s="71">
        <v>3</v>
      </c>
      <c r="Q219" s="122">
        <f t="shared" si="28"/>
        <v>135</v>
      </c>
      <c r="R219" s="22"/>
    </row>
    <row r="220" spans="1:18" ht="12.75">
      <c r="A220" s="109"/>
      <c r="B220" s="5" t="s">
        <v>21</v>
      </c>
      <c r="C220" s="8">
        <v>38106</v>
      </c>
      <c r="D220" s="71"/>
      <c r="E220" s="71"/>
      <c r="F220" s="71"/>
      <c r="G220" s="10"/>
      <c r="H220" s="69"/>
      <c r="I220" s="22"/>
      <c r="J220" s="12"/>
      <c r="K220" s="69">
        <f t="shared" si="23"/>
        <v>81</v>
      </c>
      <c r="L220" s="69">
        <f t="shared" si="29"/>
        <v>16.2</v>
      </c>
      <c r="M220" s="69">
        <f t="shared" si="24"/>
        <v>16.2</v>
      </c>
      <c r="N220" s="69">
        <f t="shared" si="25"/>
        <v>16.2</v>
      </c>
      <c r="O220" s="12">
        <v>3</v>
      </c>
      <c r="P220" s="71">
        <v>3</v>
      </c>
      <c r="Q220" s="122">
        <f t="shared" si="28"/>
        <v>135</v>
      </c>
      <c r="R220" s="22"/>
    </row>
    <row r="221" spans="1:18" ht="12.75">
      <c r="A221" s="109"/>
      <c r="B221" s="53" t="s">
        <v>16</v>
      </c>
      <c r="C221" s="6">
        <v>38107</v>
      </c>
      <c r="D221" s="70">
        <f>($D$4*I221)/100</f>
        <v>243</v>
      </c>
      <c r="E221" s="70">
        <f>($E$4*I221)/100</f>
        <v>67.5</v>
      </c>
      <c r="F221" s="70">
        <f>($F$4*I221)/100</f>
        <v>47.25</v>
      </c>
      <c r="G221" s="54"/>
      <c r="H221" s="70">
        <v>2</v>
      </c>
      <c r="I221" s="55">
        <f>I25*1.35</f>
        <v>135</v>
      </c>
      <c r="J221" s="54">
        <v>400</v>
      </c>
      <c r="K221" s="70">
        <f t="shared" si="23"/>
        <v>81</v>
      </c>
      <c r="L221" s="70">
        <f t="shared" si="29"/>
        <v>16.2</v>
      </c>
      <c r="M221" s="70">
        <f t="shared" si="24"/>
        <v>16.2</v>
      </c>
      <c r="N221" s="70">
        <f t="shared" si="25"/>
        <v>16.2</v>
      </c>
      <c r="O221" s="54">
        <v>3</v>
      </c>
      <c r="P221" s="70">
        <v>3</v>
      </c>
      <c r="Q221" s="123">
        <f t="shared" si="28"/>
        <v>135</v>
      </c>
      <c r="R221" s="22"/>
    </row>
    <row r="222" spans="1:18" ht="12.75">
      <c r="A222" s="109"/>
      <c r="B222" s="5" t="s">
        <v>6</v>
      </c>
      <c r="C222" s="8">
        <v>38108</v>
      </c>
      <c r="D222" s="71"/>
      <c r="E222" s="71"/>
      <c r="F222" s="71"/>
      <c r="G222" s="10"/>
      <c r="H222" s="69"/>
      <c r="I222" s="22"/>
      <c r="J222" s="12"/>
      <c r="K222" s="69">
        <f t="shared" si="23"/>
        <v>81</v>
      </c>
      <c r="L222" s="69">
        <f t="shared" si="29"/>
        <v>16.2</v>
      </c>
      <c r="M222" s="69">
        <f t="shared" si="24"/>
        <v>16.2</v>
      </c>
      <c r="N222" s="69">
        <f t="shared" si="25"/>
        <v>16.2</v>
      </c>
      <c r="O222" s="12">
        <v>3</v>
      </c>
      <c r="P222" s="71">
        <v>3</v>
      </c>
      <c r="Q222" s="122">
        <f t="shared" si="28"/>
        <v>135</v>
      </c>
      <c r="R222" s="22"/>
    </row>
    <row r="223" spans="1:18" ht="12.75">
      <c r="A223" s="109"/>
      <c r="B223" s="5" t="s">
        <v>17</v>
      </c>
      <c r="C223" s="8">
        <v>38109</v>
      </c>
      <c r="D223" s="71"/>
      <c r="E223" s="71"/>
      <c r="F223" s="71"/>
      <c r="G223" s="10"/>
      <c r="H223" s="69"/>
      <c r="I223" s="22"/>
      <c r="J223" s="12"/>
      <c r="K223" s="69">
        <f t="shared" si="23"/>
        <v>81</v>
      </c>
      <c r="L223" s="69">
        <f t="shared" si="29"/>
        <v>16.2</v>
      </c>
      <c r="M223" s="69">
        <f t="shared" si="24"/>
        <v>16.2</v>
      </c>
      <c r="N223" s="69">
        <f t="shared" si="25"/>
        <v>16.2</v>
      </c>
      <c r="O223" s="12">
        <v>3</v>
      </c>
      <c r="P223" s="71">
        <v>3</v>
      </c>
      <c r="Q223" s="122">
        <f t="shared" si="28"/>
        <v>135</v>
      </c>
      <c r="R223" s="22"/>
    </row>
    <row r="224" spans="1:18" ht="12.75">
      <c r="A224" s="109"/>
      <c r="B224" s="5" t="s">
        <v>18</v>
      </c>
      <c r="C224" s="8">
        <v>38110</v>
      </c>
      <c r="D224" s="71"/>
      <c r="E224" s="71"/>
      <c r="F224" s="71"/>
      <c r="G224" s="12"/>
      <c r="H224" s="69"/>
      <c r="I224" s="22"/>
      <c r="J224" s="12"/>
      <c r="K224" s="69">
        <f aca="true" t="shared" si="30" ref="K224:K287">($K$4*Q224)/100</f>
        <v>81</v>
      </c>
      <c r="L224" s="69">
        <f t="shared" si="29"/>
        <v>16.2</v>
      </c>
      <c r="M224" s="69">
        <f aca="true" t="shared" si="31" ref="M224:M287">($M$4*Q224)/100</f>
        <v>16.2</v>
      </c>
      <c r="N224" s="69">
        <f aca="true" t="shared" si="32" ref="N224:N287">($N$4*Q224)/100</f>
        <v>16.2</v>
      </c>
      <c r="O224" s="12">
        <v>3</v>
      </c>
      <c r="P224" s="71">
        <v>3</v>
      </c>
      <c r="Q224" s="122">
        <f t="shared" si="28"/>
        <v>135</v>
      </c>
      <c r="R224" s="22"/>
    </row>
    <row r="225" spans="1:18" ht="12.75">
      <c r="A225" s="109"/>
      <c r="B225" s="5" t="s">
        <v>19</v>
      </c>
      <c r="C225" s="8">
        <v>38111</v>
      </c>
      <c r="D225" s="71"/>
      <c r="E225" s="71"/>
      <c r="F225" s="71"/>
      <c r="G225" s="12"/>
      <c r="H225" s="69"/>
      <c r="I225" s="22"/>
      <c r="J225" s="12"/>
      <c r="K225" s="69">
        <f t="shared" si="30"/>
        <v>81</v>
      </c>
      <c r="L225" s="69">
        <f t="shared" si="29"/>
        <v>16.2</v>
      </c>
      <c r="M225" s="69">
        <f t="shared" si="31"/>
        <v>16.2</v>
      </c>
      <c r="N225" s="69">
        <f t="shared" si="32"/>
        <v>16.2</v>
      </c>
      <c r="O225" s="12">
        <v>3</v>
      </c>
      <c r="P225" s="71">
        <v>3</v>
      </c>
      <c r="Q225" s="122">
        <f t="shared" si="28"/>
        <v>135</v>
      </c>
      <c r="R225" s="22"/>
    </row>
    <row r="226" spans="1:18" ht="12.75">
      <c r="A226" s="109"/>
      <c r="B226" s="5" t="s">
        <v>20</v>
      </c>
      <c r="C226" s="8">
        <v>38112</v>
      </c>
      <c r="D226" s="71"/>
      <c r="E226" s="71"/>
      <c r="F226" s="71"/>
      <c r="G226" s="12"/>
      <c r="H226" s="69"/>
      <c r="I226" s="22"/>
      <c r="J226" s="12"/>
      <c r="K226" s="69">
        <f t="shared" si="30"/>
        <v>81</v>
      </c>
      <c r="L226" s="69">
        <f t="shared" si="29"/>
        <v>16.2</v>
      </c>
      <c r="M226" s="69">
        <f t="shared" si="31"/>
        <v>16.2</v>
      </c>
      <c r="N226" s="69">
        <f t="shared" si="32"/>
        <v>16.2</v>
      </c>
      <c r="O226" s="12">
        <v>3</v>
      </c>
      <c r="P226" s="71">
        <v>3</v>
      </c>
      <c r="Q226" s="122">
        <f t="shared" si="28"/>
        <v>135</v>
      </c>
      <c r="R226" s="22"/>
    </row>
    <row r="227" spans="1:18" ht="12.75">
      <c r="A227" s="109"/>
      <c r="B227" s="5" t="s">
        <v>21</v>
      </c>
      <c r="C227" s="8">
        <v>38113</v>
      </c>
      <c r="D227" s="71"/>
      <c r="E227" s="71"/>
      <c r="F227" s="71"/>
      <c r="G227" s="12"/>
      <c r="H227" s="69"/>
      <c r="I227" s="23"/>
      <c r="J227" s="12"/>
      <c r="K227" s="69">
        <f t="shared" si="30"/>
        <v>81</v>
      </c>
      <c r="L227" s="69">
        <f t="shared" si="29"/>
        <v>16.2</v>
      </c>
      <c r="M227" s="69">
        <f t="shared" si="31"/>
        <v>16.2</v>
      </c>
      <c r="N227" s="69">
        <f t="shared" si="32"/>
        <v>16.2</v>
      </c>
      <c r="O227" s="12">
        <v>3</v>
      </c>
      <c r="P227" s="71">
        <v>3</v>
      </c>
      <c r="Q227" s="122">
        <f t="shared" si="28"/>
        <v>135</v>
      </c>
      <c r="R227" s="22"/>
    </row>
    <row r="228" spans="1:18" ht="12.75">
      <c r="A228" s="109"/>
      <c r="B228" s="9" t="s">
        <v>16</v>
      </c>
      <c r="C228" s="7">
        <v>38114</v>
      </c>
      <c r="D228" s="68">
        <f>($D$4*I228)/100</f>
        <v>252</v>
      </c>
      <c r="E228" s="68">
        <f>($E$4*I228)/100</f>
        <v>70</v>
      </c>
      <c r="F228" s="68">
        <f>($F$4*I228)/100</f>
        <v>49</v>
      </c>
      <c r="G228" s="11"/>
      <c r="H228" s="68">
        <v>2</v>
      </c>
      <c r="I228" s="15">
        <f>I4*1.4</f>
        <v>140</v>
      </c>
      <c r="J228" s="11">
        <v>400</v>
      </c>
      <c r="K228" s="68">
        <f t="shared" si="30"/>
        <v>84</v>
      </c>
      <c r="L228" s="68">
        <f>($L$4*Q228)/100</f>
        <v>16.8</v>
      </c>
      <c r="M228" s="68">
        <f t="shared" si="31"/>
        <v>16.8</v>
      </c>
      <c r="N228" s="68">
        <f t="shared" si="32"/>
        <v>16.8</v>
      </c>
      <c r="O228" s="83">
        <v>3</v>
      </c>
      <c r="P228" s="68">
        <v>3</v>
      </c>
      <c r="Q228" s="119">
        <f aca="true" t="shared" si="33" ref="Q228:Q255">Q4*1.4</f>
        <v>140</v>
      </c>
      <c r="R228" s="131"/>
    </row>
    <row r="229" spans="1:18" ht="12.75">
      <c r="A229" s="109"/>
      <c r="B229" s="5" t="s">
        <v>6</v>
      </c>
      <c r="C229" s="8">
        <v>38115</v>
      </c>
      <c r="D229" s="71"/>
      <c r="E229" s="71"/>
      <c r="F229" s="71"/>
      <c r="G229" s="10"/>
      <c r="H229" s="69"/>
      <c r="I229" s="23"/>
      <c r="J229" s="10"/>
      <c r="K229" s="69">
        <f t="shared" si="30"/>
        <v>84</v>
      </c>
      <c r="L229" s="69">
        <f aca="true" t="shared" si="34" ref="L229:L255">($L$5*Q229)/100</f>
        <v>16.8</v>
      </c>
      <c r="M229" s="69">
        <f t="shared" si="31"/>
        <v>16.8</v>
      </c>
      <c r="N229" s="69">
        <f t="shared" si="32"/>
        <v>16.8</v>
      </c>
      <c r="O229" s="10">
        <v>3</v>
      </c>
      <c r="P229" s="71">
        <v>3</v>
      </c>
      <c r="Q229" s="122">
        <f t="shared" si="33"/>
        <v>140</v>
      </c>
      <c r="R229" s="22"/>
    </row>
    <row r="230" spans="1:18" ht="12.75">
      <c r="A230" s="109"/>
      <c r="B230" s="5" t="s">
        <v>17</v>
      </c>
      <c r="C230" s="8">
        <v>38116</v>
      </c>
      <c r="D230" s="71"/>
      <c r="E230" s="71"/>
      <c r="F230" s="71"/>
      <c r="G230" s="10"/>
      <c r="H230" s="69"/>
      <c r="I230" s="23"/>
      <c r="J230" s="10"/>
      <c r="K230" s="69">
        <f t="shared" si="30"/>
        <v>84</v>
      </c>
      <c r="L230" s="69">
        <f t="shared" si="34"/>
        <v>16.8</v>
      </c>
      <c r="M230" s="69">
        <f t="shared" si="31"/>
        <v>16.8</v>
      </c>
      <c r="N230" s="69">
        <f t="shared" si="32"/>
        <v>16.8</v>
      </c>
      <c r="O230" s="10">
        <v>3</v>
      </c>
      <c r="P230" s="71">
        <v>3</v>
      </c>
      <c r="Q230" s="122">
        <f t="shared" si="33"/>
        <v>140</v>
      </c>
      <c r="R230" s="22"/>
    </row>
    <row r="231" spans="1:18" ht="12.75">
      <c r="A231" s="109"/>
      <c r="B231" s="5" t="s">
        <v>18</v>
      </c>
      <c r="C231" s="8">
        <v>38117</v>
      </c>
      <c r="D231" s="71"/>
      <c r="E231" s="71"/>
      <c r="F231" s="71"/>
      <c r="G231" s="10"/>
      <c r="H231" s="69"/>
      <c r="I231" s="23"/>
      <c r="J231" s="10"/>
      <c r="K231" s="69">
        <f t="shared" si="30"/>
        <v>84</v>
      </c>
      <c r="L231" s="69">
        <f t="shared" si="34"/>
        <v>16.8</v>
      </c>
      <c r="M231" s="69">
        <f t="shared" si="31"/>
        <v>16.8</v>
      </c>
      <c r="N231" s="69">
        <f t="shared" si="32"/>
        <v>16.8</v>
      </c>
      <c r="O231" s="10">
        <v>3</v>
      </c>
      <c r="P231" s="71">
        <v>3</v>
      </c>
      <c r="Q231" s="122">
        <f t="shared" si="33"/>
        <v>140</v>
      </c>
      <c r="R231" s="22"/>
    </row>
    <row r="232" spans="1:18" ht="12.75">
      <c r="A232" s="109"/>
      <c r="B232" s="5" t="s">
        <v>19</v>
      </c>
      <c r="C232" s="8">
        <v>38118</v>
      </c>
      <c r="D232" s="71"/>
      <c r="E232" s="71"/>
      <c r="F232" s="71"/>
      <c r="G232" s="10"/>
      <c r="H232" s="69"/>
      <c r="I232" s="22"/>
      <c r="J232" s="10"/>
      <c r="K232" s="69">
        <f t="shared" si="30"/>
        <v>84</v>
      </c>
      <c r="L232" s="69">
        <f t="shared" si="34"/>
        <v>16.8</v>
      </c>
      <c r="M232" s="69">
        <f t="shared" si="31"/>
        <v>16.8</v>
      </c>
      <c r="N232" s="69">
        <f t="shared" si="32"/>
        <v>16.8</v>
      </c>
      <c r="O232" s="10">
        <v>3</v>
      </c>
      <c r="P232" s="71">
        <v>3</v>
      </c>
      <c r="Q232" s="122">
        <f t="shared" si="33"/>
        <v>140</v>
      </c>
      <c r="R232" s="22"/>
    </row>
    <row r="233" spans="1:18" ht="12.75">
      <c r="A233" s="109"/>
      <c r="B233" s="5" t="s">
        <v>20</v>
      </c>
      <c r="C233" s="8">
        <v>38119</v>
      </c>
      <c r="D233" s="71"/>
      <c r="E233" s="71"/>
      <c r="F233" s="71"/>
      <c r="G233" s="10"/>
      <c r="H233" s="69"/>
      <c r="I233" s="22"/>
      <c r="J233" s="10"/>
      <c r="K233" s="69">
        <f t="shared" si="30"/>
        <v>84</v>
      </c>
      <c r="L233" s="69">
        <f t="shared" si="34"/>
        <v>16.8</v>
      </c>
      <c r="M233" s="69">
        <f t="shared" si="31"/>
        <v>16.8</v>
      </c>
      <c r="N233" s="69">
        <f t="shared" si="32"/>
        <v>16.8</v>
      </c>
      <c r="O233" s="10">
        <v>3</v>
      </c>
      <c r="P233" s="71">
        <v>3</v>
      </c>
      <c r="Q233" s="122">
        <f t="shared" si="33"/>
        <v>140</v>
      </c>
      <c r="R233" s="22"/>
    </row>
    <row r="234" spans="1:18" ht="12.75">
      <c r="A234" s="109"/>
      <c r="B234" s="5" t="s">
        <v>21</v>
      </c>
      <c r="C234" s="8">
        <v>38120</v>
      </c>
      <c r="D234" s="71"/>
      <c r="E234" s="71"/>
      <c r="F234" s="71"/>
      <c r="G234" s="10"/>
      <c r="H234" s="69"/>
      <c r="I234" s="22"/>
      <c r="J234" s="10"/>
      <c r="K234" s="69">
        <f t="shared" si="30"/>
        <v>84</v>
      </c>
      <c r="L234" s="69">
        <f t="shared" si="34"/>
        <v>16.8</v>
      </c>
      <c r="M234" s="69">
        <f t="shared" si="31"/>
        <v>16.8</v>
      </c>
      <c r="N234" s="69">
        <f t="shared" si="32"/>
        <v>16.8</v>
      </c>
      <c r="O234" s="10">
        <v>3</v>
      </c>
      <c r="P234" s="71">
        <v>3</v>
      </c>
      <c r="Q234" s="122">
        <f t="shared" si="33"/>
        <v>140</v>
      </c>
      <c r="R234" s="22"/>
    </row>
    <row r="235" spans="1:18" ht="12.75">
      <c r="A235" s="109"/>
      <c r="B235" s="53" t="s">
        <v>16</v>
      </c>
      <c r="C235" s="6">
        <v>38121</v>
      </c>
      <c r="D235" s="70">
        <f>($D$4*I235)/100</f>
        <v>252</v>
      </c>
      <c r="E235" s="70">
        <f>($E$4*I235)/100</f>
        <v>70</v>
      </c>
      <c r="F235" s="70">
        <f>($F$4*I235)/100</f>
        <v>49</v>
      </c>
      <c r="G235" s="54"/>
      <c r="H235" s="70">
        <v>2</v>
      </c>
      <c r="I235" s="55">
        <f>I11*1.4</f>
        <v>140</v>
      </c>
      <c r="J235" s="54">
        <v>400</v>
      </c>
      <c r="K235" s="70">
        <f t="shared" si="30"/>
        <v>84</v>
      </c>
      <c r="L235" s="70">
        <f t="shared" si="34"/>
        <v>16.8</v>
      </c>
      <c r="M235" s="70">
        <f t="shared" si="31"/>
        <v>16.8</v>
      </c>
      <c r="N235" s="70">
        <f t="shared" si="32"/>
        <v>16.8</v>
      </c>
      <c r="O235" s="54">
        <v>3</v>
      </c>
      <c r="P235" s="70">
        <v>3</v>
      </c>
      <c r="Q235" s="123">
        <f t="shared" si="33"/>
        <v>140</v>
      </c>
      <c r="R235" s="22"/>
    </row>
    <row r="236" spans="1:18" ht="12.75">
      <c r="A236" s="109"/>
      <c r="B236" s="5" t="s">
        <v>6</v>
      </c>
      <c r="C236" s="8">
        <v>38122</v>
      </c>
      <c r="D236" s="71"/>
      <c r="E236" s="71"/>
      <c r="F236" s="71"/>
      <c r="G236" s="10"/>
      <c r="H236" s="69"/>
      <c r="I236" s="22"/>
      <c r="J236" s="12"/>
      <c r="K236" s="69">
        <f t="shared" si="30"/>
        <v>84</v>
      </c>
      <c r="L236" s="69">
        <f t="shared" si="34"/>
        <v>16.8</v>
      </c>
      <c r="M236" s="69">
        <f t="shared" si="31"/>
        <v>16.8</v>
      </c>
      <c r="N236" s="69">
        <f t="shared" si="32"/>
        <v>16.8</v>
      </c>
      <c r="O236" s="12">
        <v>3</v>
      </c>
      <c r="P236" s="71">
        <v>3</v>
      </c>
      <c r="Q236" s="122">
        <f t="shared" si="33"/>
        <v>140</v>
      </c>
      <c r="R236" s="22"/>
    </row>
    <row r="237" spans="1:18" ht="12.75">
      <c r="A237" s="109"/>
      <c r="B237" s="5" t="s">
        <v>17</v>
      </c>
      <c r="C237" s="8">
        <v>38123</v>
      </c>
      <c r="D237" s="71"/>
      <c r="E237" s="71"/>
      <c r="F237" s="71"/>
      <c r="G237" s="10"/>
      <c r="H237" s="69"/>
      <c r="I237" s="22"/>
      <c r="J237" s="12"/>
      <c r="K237" s="69">
        <f t="shared" si="30"/>
        <v>84</v>
      </c>
      <c r="L237" s="69">
        <f t="shared" si="34"/>
        <v>16.8</v>
      </c>
      <c r="M237" s="69">
        <f t="shared" si="31"/>
        <v>16.8</v>
      </c>
      <c r="N237" s="69">
        <f t="shared" si="32"/>
        <v>16.8</v>
      </c>
      <c r="O237" s="12">
        <v>3</v>
      </c>
      <c r="P237" s="71">
        <v>3</v>
      </c>
      <c r="Q237" s="122">
        <f t="shared" si="33"/>
        <v>140</v>
      </c>
      <c r="R237" s="22"/>
    </row>
    <row r="238" spans="1:18" ht="12.75">
      <c r="A238" s="109"/>
      <c r="B238" s="5" t="s">
        <v>18</v>
      </c>
      <c r="C238" s="8">
        <v>38124</v>
      </c>
      <c r="D238" s="71"/>
      <c r="E238" s="71"/>
      <c r="F238" s="71"/>
      <c r="G238" s="10"/>
      <c r="H238" s="69"/>
      <c r="I238" s="22"/>
      <c r="J238" s="12"/>
      <c r="K238" s="69">
        <f t="shared" si="30"/>
        <v>84</v>
      </c>
      <c r="L238" s="69">
        <f t="shared" si="34"/>
        <v>16.8</v>
      </c>
      <c r="M238" s="69">
        <f t="shared" si="31"/>
        <v>16.8</v>
      </c>
      <c r="N238" s="69">
        <f t="shared" si="32"/>
        <v>16.8</v>
      </c>
      <c r="O238" s="12">
        <v>3</v>
      </c>
      <c r="P238" s="71">
        <v>3</v>
      </c>
      <c r="Q238" s="122">
        <f t="shared" si="33"/>
        <v>140</v>
      </c>
      <c r="R238" s="22"/>
    </row>
    <row r="239" spans="1:18" ht="12.75">
      <c r="A239" s="109"/>
      <c r="B239" s="5" t="s">
        <v>19</v>
      </c>
      <c r="C239" s="8">
        <v>38125</v>
      </c>
      <c r="D239" s="71"/>
      <c r="E239" s="71"/>
      <c r="F239" s="71"/>
      <c r="G239" s="10"/>
      <c r="H239" s="69"/>
      <c r="I239" s="22"/>
      <c r="J239" s="12"/>
      <c r="K239" s="69">
        <f t="shared" si="30"/>
        <v>84</v>
      </c>
      <c r="L239" s="69">
        <f t="shared" si="34"/>
        <v>16.8</v>
      </c>
      <c r="M239" s="69">
        <f t="shared" si="31"/>
        <v>16.8</v>
      </c>
      <c r="N239" s="69">
        <f t="shared" si="32"/>
        <v>16.8</v>
      </c>
      <c r="O239" s="12">
        <v>3</v>
      </c>
      <c r="P239" s="71">
        <v>3</v>
      </c>
      <c r="Q239" s="122">
        <f t="shared" si="33"/>
        <v>140</v>
      </c>
      <c r="R239" s="22"/>
    </row>
    <row r="240" spans="1:18" ht="12.75">
      <c r="A240" s="109"/>
      <c r="B240" s="5" t="s">
        <v>20</v>
      </c>
      <c r="C240" s="8">
        <v>38126</v>
      </c>
      <c r="D240" s="71"/>
      <c r="E240" s="71"/>
      <c r="F240" s="71"/>
      <c r="G240" s="10"/>
      <c r="H240" s="69"/>
      <c r="I240" s="22"/>
      <c r="J240" s="12"/>
      <c r="K240" s="69">
        <f t="shared" si="30"/>
        <v>84</v>
      </c>
      <c r="L240" s="69">
        <f t="shared" si="34"/>
        <v>16.8</v>
      </c>
      <c r="M240" s="69">
        <f t="shared" si="31"/>
        <v>16.8</v>
      </c>
      <c r="N240" s="69">
        <f t="shared" si="32"/>
        <v>16.8</v>
      </c>
      <c r="O240" s="12">
        <v>3</v>
      </c>
      <c r="P240" s="71">
        <v>3</v>
      </c>
      <c r="Q240" s="122">
        <f t="shared" si="33"/>
        <v>140</v>
      </c>
      <c r="R240" s="22"/>
    </row>
    <row r="241" spans="1:18" ht="12.75">
      <c r="A241" s="109"/>
      <c r="B241" s="5" t="s">
        <v>21</v>
      </c>
      <c r="C241" s="8">
        <v>38127</v>
      </c>
      <c r="D241" s="71"/>
      <c r="E241" s="71"/>
      <c r="F241" s="71"/>
      <c r="G241" s="10"/>
      <c r="H241" s="69"/>
      <c r="I241" s="22"/>
      <c r="J241" s="12"/>
      <c r="K241" s="69">
        <f t="shared" si="30"/>
        <v>84</v>
      </c>
      <c r="L241" s="69">
        <f t="shared" si="34"/>
        <v>16.8</v>
      </c>
      <c r="M241" s="69">
        <f t="shared" si="31"/>
        <v>16.8</v>
      </c>
      <c r="N241" s="69">
        <f t="shared" si="32"/>
        <v>16.8</v>
      </c>
      <c r="O241" s="12">
        <v>3</v>
      </c>
      <c r="P241" s="71">
        <v>3</v>
      </c>
      <c r="Q241" s="122">
        <f t="shared" si="33"/>
        <v>140</v>
      </c>
      <c r="R241" s="22"/>
    </row>
    <row r="242" spans="1:18" ht="12.75">
      <c r="A242" s="109"/>
      <c r="B242" s="53" t="s">
        <v>16</v>
      </c>
      <c r="C242" s="6">
        <v>38128</v>
      </c>
      <c r="D242" s="70">
        <f>($D$4*I242)/100</f>
        <v>252</v>
      </c>
      <c r="E242" s="70">
        <f>($E$4*I242)/100</f>
        <v>70</v>
      </c>
      <c r="F242" s="70">
        <f>($F$4*I242)/100</f>
        <v>49</v>
      </c>
      <c r="G242" s="54"/>
      <c r="H242" s="70">
        <v>2</v>
      </c>
      <c r="I242" s="55">
        <f>I18*1.4</f>
        <v>140</v>
      </c>
      <c r="J242" s="54">
        <v>400</v>
      </c>
      <c r="K242" s="70">
        <f t="shared" si="30"/>
        <v>84</v>
      </c>
      <c r="L242" s="70">
        <f t="shared" si="34"/>
        <v>16.8</v>
      </c>
      <c r="M242" s="70">
        <f t="shared" si="31"/>
        <v>16.8</v>
      </c>
      <c r="N242" s="70">
        <f t="shared" si="32"/>
        <v>16.8</v>
      </c>
      <c r="O242" s="54">
        <v>3</v>
      </c>
      <c r="P242" s="70">
        <v>3</v>
      </c>
      <c r="Q242" s="123">
        <f t="shared" si="33"/>
        <v>140</v>
      </c>
      <c r="R242" s="22"/>
    </row>
    <row r="243" spans="1:18" ht="12.75">
      <c r="A243" s="109"/>
      <c r="B243" s="5" t="s">
        <v>6</v>
      </c>
      <c r="C243" s="8">
        <v>38129</v>
      </c>
      <c r="D243" s="71"/>
      <c r="E243" s="71"/>
      <c r="F243" s="71"/>
      <c r="G243" s="10"/>
      <c r="H243" s="69"/>
      <c r="I243" s="22"/>
      <c r="J243" s="12"/>
      <c r="K243" s="69">
        <f t="shared" si="30"/>
        <v>84</v>
      </c>
      <c r="L243" s="69">
        <f t="shared" si="34"/>
        <v>16.8</v>
      </c>
      <c r="M243" s="69">
        <f t="shared" si="31"/>
        <v>16.8</v>
      </c>
      <c r="N243" s="69">
        <f t="shared" si="32"/>
        <v>16.8</v>
      </c>
      <c r="O243" s="12">
        <v>3</v>
      </c>
      <c r="P243" s="71">
        <v>3</v>
      </c>
      <c r="Q243" s="122">
        <f t="shared" si="33"/>
        <v>140</v>
      </c>
      <c r="R243" s="22"/>
    </row>
    <row r="244" spans="1:18" ht="12.75">
      <c r="A244" s="109"/>
      <c r="B244" s="5" t="s">
        <v>17</v>
      </c>
      <c r="C244" s="8">
        <v>38130</v>
      </c>
      <c r="D244" s="71"/>
      <c r="E244" s="71"/>
      <c r="F244" s="71"/>
      <c r="G244" s="10"/>
      <c r="H244" s="69"/>
      <c r="I244" s="22"/>
      <c r="J244" s="12"/>
      <c r="K244" s="69">
        <f t="shared" si="30"/>
        <v>84</v>
      </c>
      <c r="L244" s="69">
        <f t="shared" si="34"/>
        <v>16.8</v>
      </c>
      <c r="M244" s="69">
        <f t="shared" si="31"/>
        <v>16.8</v>
      </c>
      <c r="N244" s="69">
        <f t="shared" si="32"/>
        <v>16.8</v>
      </c>
      <c r="O244" s="12">
        <v>3</v>
      </c>
      <c r="P244" s="71">
        <v>3</v>
      </c>
      <c r="Q244" s="122">
        <f t="shared" si="33"/>
        <v>140</v>
      </c>
      <c r="R244" s="22"/>
    </row>
    <row r="245" spans="1:18" ht="12.75">
      <c r="A245" s="109"/>
      <c r="B245" s="5" t="s">
        <v>18</v>
      </c>
      <c r="C245" s="8">
        <v>38131</v>
      </c>
      <c r="D245" s="71"/>
      <c r="E245" s="71"/>
      <c r="F245" s="71"/>
      <c r="G245" s="10"/>
      <c r="H245" s="69"/>
      <c r="I245" s="22"/>
      <c r="J245" s="12"/>
      <c r="K245" s="69">
        <f t="shared" si="30"/>
        <v>84</v>
      </c>
      <c r="L245" s="69">
        <f t="shared" si="34"/>
        <v>16.8</v>
      </c>
      <c r="M245" s="69">
        <f t="shared" si="31"/>
        <v>16.8</v>
      </c>
      <c r="N245" s="69">
        <f t="shared" si="32"/>
        <v>16.8</v>
      </c>
      <c r="O245" s="12">
        <v>3</v>
      </c>
      <c r="P245" s="71">
        <v>3</v>
      </c>
      <c r="Q245" s="122">
        <f t="shared" si="33"/>
        <v>140</v>
      </c>
      <c r="R245" s="22"/>
    </row>
    <row r="246" spans="1:18" ht="12.75">
      <c r="A246" s="109"/>
      <c r="B246" s="5" t="s">
        <v>19</v>
      </c>
      <c r="C246" s="8">
        <v>38132</v>
      </c>
      <c r="D246" s="71"/>
      <c r="E246" s="71"/>
      <c r="F246" s="71"/>
      <c r="G246" s="10"/>
      <c r="H246" s="69"/>
      <c r="I246" s="22"/>
      <c r="J246" s="12"/>
      <c r="K246" s="69">
        <f t="shared" si="30"/>
        <v>84</v>
      </c>
      <c r="L246" s="69">
        <f t="shared" si="34"/>
        <v>16.8</v>
      </c>
      <c r="M246" s="69">
        <f t="shared" si="31"/>
        <v>16.8</v>
      </c>
      <c r="N246" s="69">
        <f t="shared" si="32"/>
        <v>16.8</v>
      </c>
      <c r="O246" s="12">
        <v>3</v>
      </c>
      <c r="P246" s="71">
        <v>3</v>
      </c>
      <c r="Q246" s="122">
        <f t="shared" si="33"/>
        <v>140</v>
      </c>
      <c r="R246" s="22"/>
    </row>
    <row r="247" spans="1:18" ht="12.75">
      <c r="A247" s="109"/>
      <c r="B247" s="5" t="s">
        <v>20</v>
      </c>
      <c r="C247" s="8">
        <v>38133</v>
      </c>
      <c r="D247" s="71"/>
      <c r="E247" s="71"/>
      <c r="F247" s="71"/>
      <c r="G247" s="10"/>
      <c r="H247" s="69"/>
      <c r="I247" s="22"/>
      <c r="J247" s="12"/>
      <c r="K247" s="69">
        <f t="shared" si="30"/>
        <v>84</v>
      </c>
      <c r="L247" s="69">
        <f t="shared" si="34"/>
        <v>16.8</v>
      </c>
      <c r="M247" s="69">
        <f t="shared" si="31"/>
        <v>16.8</v>
      </c>
      <c r="N247" s="69">
        <f t="shared" si="32"/>
        <v>16.8</v>
      </c>
      <c r="O247" s="12">
        <v>3</v>
      </c>
      <c r="P247" s="71">
        <v>3</v>
      </c>
      <c r="Q247" s="122">
        <f t="shared" si="33"/>
        <v>140</v>
      </c>
      <c r="R247" s="22"/>
    </row>
    <row r="248" spans="1:18" ht="12.75">
      <c r="A248" s="109"/>
      <c r="B248" s="5" t="s">
        <v>21</v>
      </c>
      <c r="C248" s="8">
        <v>38134</v>
      </c>
      <c r="D248" s="71"/>
      <c r="E248" s="71"/>
      <c r="F248" s="71"/>
      <c r="G248" s="10"/>
      <c r="H248" s="69"/>
      <c r="I248" s="22"/>
      <c r="J248" s="12"/>
      <c r="K248" s="69">
        <f t="shared" si="30"/>
        <v>84</v>
      </c>
      <c r="L248" s="69">
        <f t="shared" si="34"/>
        <v>16.8</v>
      </c>
      <c r="M248" s="69">
        <f t="shared" si="31"/>
        <v>16.8</v>
      </c>
      <c r="N248" s="69">
        <f t="shared" si="32"/>
        <v>16.8</v>
      </c>
      <c r="O248" s="12">
        <v>3</v>
      </c>
      <c r="P248" s="71">
        <v>3</v>
      </c>
      <c r="Q248" s="122">
        <f t="shared" si="33"/>
        <v>140</v>
      </c>
      <c r="R248" s="22"/>
    </row>
    <row r="249" spans="1:18" ht="12.75">
      <c r="A249" s="109"/>
      <c r="B249" s="53" t="s">
        <v>16</v>
      </c>
      <c r="C249" s="6">
        <v>38135</v>
      </c>
      <c r="D249" s="70">
        <f>($D$4*I249)/100</f>
        <v>252</v>
      </c>
      <c r="E249" s="70">
        <f>($E$4*I249)/100</f>
        <v>70</v>
      </c>
      <c r="F249" s="70">
        <f>($F$4*I249)/100</f>
        <v>49</v>
      </c>
      <c r="G249" s="54"/>
      <c r="H249" s="70">
        <v>2</v>
      </c>
      <c r="I249" s="55">
        <f>I25*1.4</f>
        <v>140</v>
      </c>
      <c r="J249" s="54">
        <v>400</v>
      </c>
      <c r="K249" s="70">
        <f t="shared" si="30"/>
        <v>84</v>
      </c>
      <c r="L249" s="70">
        <f t="shared" si="34"/>
        <v>16.8</v>
      </c>
      <c r="M249" s="70">
        <f t="shared" si="31"/>
        <v>16.8</v>
      </c>
      <c r="N249" s="70">
        <f t="shared" si="32"/>
        <v>16.8</v>
      </c>
      <c r="O249" s="54">
        <v>3</v>
      </c>
      <c r="P249" s="70">
        <v>3</v>
      </c>
      <c r="Q249" s="123">
        <f t="shared" si="33"/>
        <v>140</v>
      </c>
      <c r="R249" s="22"/>
    </row>
    <row r="250" spans="1:18" ht="12.75">
      <c r="A250" s="109"/>
      <c r="B250" s="5" t="s">
        <v>6</v>
      </c>
      <c r="C250" s="8">
        <v>38136</v>
      </c>
      <c r="D250" s="71"/>
      <c r="E250" s="71"/>
      <c r="F250" s="71"/>
      <c r="G250" s="10"/>
      <c r="H250" s="69"/>
      <c r="I250" s="22"/>
      <c r="J250" s="12"/>
      <c r="K250" s="69">
        <f t="shared" si="30"/>
        <v>84</v>
      </c>
      <c r="L250" s="69">
        <f t="shared" si="34"/>
        <v>16.8</v>
      </c>
      <c r="M250" s="69">
        <f t="shared" si="31"/>
        <v>16.8</v>
      </c>
      <c r="N250" s="69">
        <f t="shared" si="32"/>
        <v>16.8</v>
      </c>
      <c r="O250" s="12">
        <v>3</v>
      </c>
      <c r="P250" s="71">
        <v>3</v>
      </c>
      <c r="Q250" s="122">
        <f t="shared" si="33"/>
        <v>140</v>
      </c>
      <c r="R250" s="22"/>
    </row>
    <row r="251" spans="1:18" ht="12.75">
      <c r="A251" s="109"/>
      <c r="B251" s="5" t="s">
        <v>17</v>
      </c>
      <c r="C251" s="8">
        <v>38137</v>
      </c>
      <c r="D251" s="71"/>
      <c r="E251" s="71"/>
      <c r="F251" s="71"/>
      <c r="G251" s="10"/>
      <c r="H251" s="69"/>
      <c r="I251" s="22"/>
      <c r="J251" s="12"/>
      <c r="K251" s="69">
        <f t="shared" si="30"/>
        <v>84</v>
      </c>
      <c r="L251" s="69">
        <f t="shared" si="34"/>
        <v>16.8</v>
      </c>
      <c r="M251" s="69">
        <f t="shared" si="31"/>
        <v>16.8</v>
      </c>
      <c r="N251" s="69">
        <f t="shared" si="32"/>
        <v>16.8</v>
      </c>
      <c r="O251" s="12">
        <v>3</v>
      </c>
      <c r="P251" s="71">
        <v>3</v>
      </c>
      <c r="Q251" s="122">
        <f t="shared" si="33"/>
        <v>140</v>
      </c>
      <c r="R251" s="22"/>
    </row>
    <row r="252" spans="1:18" ht="12.75">
      <c r="A252" s="109"/>
      <c r="B252" s="5" t="s">
        <v>18</v>
      </c>
      <c r="C252" s="8">
        <v>38138</v>
      </c>
      <c r="D252" s="71"/>
      <c r="E252" s="71"/>
      <c r="F252" s="71"/>
      <c r="G252" s="12"/>
      <c r="H252" s="69"/>
      <c r="I252" s="22"/>
      <c r="J252" s="12"/>
      <c r="K252" s="69">
        <f t="shared" si="30"/>
        <v>84</v>
      </c>
      <c r="L252" s="69">
        <f t="shared" si="34"/>
        <v>16.8</v>
      </c>
      <c r="M252" s="69">
        <f t="shared" si="31"/>
        <v>16.8</v>
      </c>
      <c r="N252" s="69">
        <f t="shared" si="32"/>
        <v>16.8</v>
      </c>
      <c r="O252" s="12">
        <v>3</v>
      </c>
      <c r="P252" s="71">
        <v>3</v>
      </c>
      <c r="Q252" s="122">
        <f t="shared" si="33"/>
        <v>140</v>
      </c>
      <c r="R252" s="22"/>
    </row>
    <row r="253" spans="1:18" ht="12.75">
      <c r="A253" s="109"/>
      <c r="B253" s="5" t="s">
        <v>19</v>
      </c>
      <c r="C253" s="8">
        <v>38139</v>
      </c>
      <c r="D253" s="71"/>
      <c r="E253" s="71"/>
      <c r="F253" s="71"/>
      <c r="G253" s="12"/>
      <c r="H253" s="69"/>
      <c r="I253" s="22"/>
      <c r="J253" s="12"/>
      <c r="K253" s="69">
        <f t="shared" si="30"/>
        <v>84</v>
      </c>
      <c r="L253" s="69">
        <f t="shared" si="34"/>
        <v>16.8</v>
      </c>
      <c r="M253" s="69">
        <f t="shared" si="31"/>
        <v>16.8</v>
      </c>
      <c r="N253" s="69">
        <f t="shared" si="32"/>
        <v>16.8</v>
      </c>
      <c r="O253" s="12">
        <v>3</v>
      </c>
      <c r="P253" s="71">
        <v>3</v>
      </c>
      <c r="Q253" s="122">
        <f t="shared" si="33"/>
        <v>140</v>
      </c>
      <c r="R253" s="22"/>
    </row>
    <row r="254" spans="1:18" ht="12.75">
      <c r="A254" s="109"/>
      <c r="B254" s="5" t="s">
        <v>20</v>
      </c>
      <c r="C254" s="8">
        <v>38140</v>
      </c>
      <c r="D254" s="71"/>
      <c r="E254" s="71"/>
      <c r="F254" s="71"/>
      <c r="G254" s="12"/>
      <c r="H254" s="69"/>
      <c r="I254" s="22"/>
      <c r="J254" s="12"/>
      <c r="K254" s="69">
        <f t="shared" si="30"/>
        <v>84</v>
      </c>
      <c r="L254" s="69">
        <f t="shared" si="34"/>
        <v>16.8</v>
      </c>
      <c r="M254" s="69">
        <f t="shared" si="31"/>
        <v>16.8</v>
      </c>
      <c r="N254" s="69">
        <f t="shared" si="32"/>
        <v>16.8</v>
      </c>
      <c r="O254" s="12">
        <v>3</v>
      </c>
      <c r="P254" s="71">
        <v>3</v>
      </c>
      <c r="Q254" s="122">
        <f t="shared" si="33"/>
        <v>140</v>
      </c>
      <c r="R254" s="22"/>
    </row>
    <row r="255" spans="1:18" ht="12.75">
      <c r="A255" s="109"/>
      <c r="B255" s="5" t="s">
        <v>21</v>
      </c>
      <c r="C255" s="8">
        <v>38141</v>
      </c>
      <c r="D255" s="71"/>
      <c r="E255" s="71"/>
      <c r="F255" s="71"/>
      <c r="G255" s="12"/>
      <c r="H255" s="69"/>
      <c r="I255" s="22"/>
      <c r="J255" s="12"/>
      <c r="K255" s="69">
        <f t="shared" si="30"/>
        <v>84</v>
      </c>
      <c r="L255" s="69">
        <f t="shared" si="34"/>
        <v>16.8</v>
      </c>
      <c r="M255" s="69">
        <f t="shared" si="31"/>
        <v>16.8</v>
      </c>
      <c r="N255" s="69">
        <f t="shared" si="32"/>
        <v>16.8</v>
      </c>
      <c r="O255" s="12">
        <v>3</v>
      </c>
      <c r="P255" s="71">
        <v>3</v>
      </c>
      <c r="Q255" s="122">
        <f t="shared" si="33"/>
        <v>140</v>
      </c>
      <c r="R255" s="22"/>
    </row>
    <row r="256" spans="1:18" ht="12.75">
      <c r="A256" s="109"/>
      <c r="B256" s="9" t="s">
        <v>16</v>
      </c>
      <c r="C256" s="7">
        <v>38142</v>
      </c>
      <c r="D256" s="68">
        <f>($D$4*I256)/100</f>
        <v>261</v>
      </c>
      <c r="E256" s="68">
        <f>($E$4*I256)/100</f>
        <v>72.5</v>
      </c>
      <c r="F256" s="68">
        <f>($F$4*I256)/100</f>
        <v>50.75</v>
      </c>
      <c r="G256" s="11"/>
      <c r="H256" s="68">
        <v>2</v>
      </c>
      <c r="I256" s="15">
        <f>I4*1.45</f>
        <v>145</v>
      </c>
      <c r="J256" s="11">
        <v>400</v>
      </c>
      <c r="K256" s="68">
        <f t="shared" si="30"/>
        <v>87</v>
      </c>
      <c r="L256" s="68">
        <f>($L$4*Q256)/100</f>
        <v>17.4</v>
      </c>
      <c r="M256" s="68">
        <f t="shared" si="31"/>
        <v>17.4</v>
      </c>
      <c r="N256" s="68">
        <f t="shared" si="32"/>
        <v>17.4</v>
      </c>
      <c r="O256" s="83">
        <v>3</v>
      </c>
      <c r="P256" s="68">
        <v>3</v>
      </c>
      <c r="Q256" s="119">
        <f aca="true" t="shared" si="35" ref="Q256:Q283">Q4*1.45</f>
        <v>145</v>
      </c>
      <c r="R256" s="131"/>
    </row>
    <row r="257" spans="1:18" ht="12.75">
      <c r="A257" s="109"/>
      <c r="B257" s="5" t="s">
        <v>6</v>
      </c>
      <c r="C257" s="8">
        <v>38143</v>
      </c>
      <c r="D257" s="71"/>
      <c r="E257" s="71"/>
      <c r="F257" s="71"/>
      <c r="G257" s="10"/>
      <c r="H257" s="69"/>
      <c r="I257" s="23"/>
      <c r="J257" s="10"/>
      <c r="K257" s="69">
        <f t="shared" si="30"/>
        <v>87</v>
      </c>
      <c r="L257" s="69">
        <f aca="true" t="shared" si="36" ref="L257:L283">($L$5*Q257)/100</f>
        <v>17.4</v>
      </c>
      <c r="M257" s="69">
        <f t="shared" si="31"/>
        <v>17.4</v>
      </c>
      <c r="N257" s="69">
        <f t="shared" si="32"/>
        <v>17.4</v>
      </c>
      <c r="O257" s="10">
        <v>3</v>
      </c>
      <c r="P257" s="71">
        <v>3</v>
      </c>
      <c r="Q257" s="122">
        <f t="shared" si="35"/>
        <v>145</v>
      </c>
      <c r="R257" s="22"/>
    </row>
    <row r="258" spans="1:18" ht="12.75">
      <c r="A258" s="109"/>
      <c r="B258" s="5" t="s">
        <v>17</v>
      </c>
      <c r="C258" s="8">
        <v>38144</v>
      </c>
      <c r="D258" s="71"/>
      <c r="E258" s="71"/>
      <c r="F258" s="71"/>
      <c r="G258" s="10"/>
      <c r="H258" s="69"/>
      <c r="I258" s="22"/>
      <c r="J258" s="10"/>
      <c r="K258" s="69">
        <f t="shared" si="30"/>
        <v>87</v>
      </c>
      <c r="L258" s="69">
        <f t="shared" si="36"/>
        <v>17.4</v>
      </c>
      <c r="M258" s="69">
        <f t="shared" si="31"/>
        <v>17.4</v>
      </c>
      <c r="N258" s="69">
        <f t="shared" si="32"/>
        <v>17.4</v>
      </c>
      <c r="O258" s="10">
        <v>3</v>
      </c>
      <c r="P258" s="71">
        <v>3</v>
      </c>
      <c r="Q258" s="122">
        <f t="shared" si="35"/>
        <v>145</v>
      </c>
      <c r="R258" s="22"/>
    </row>
    <row r="259" spans="1:18" ht="12.75">
      <c r="A259" s="109"/>
      <c r="B259" s="5" t="s">
        <v>18</v>
      </c>
      <c r="C259" s="8">
        <v>38145</v>
      </c>
      <c r="D259" s="71"/>
      <c r="E259" s="71"/>
      <c r="F259" s="71"/>
      <c r="G259" s="10"/>
      <c r="H259" s="69"/>
      <c r="I259" s="22"/>
      <c r="J259" s="10"/>
      <c r="K259" s="69">
        <f t="shared" si="30"/>
        <v>87</v>
      </c>
      <c r="L259" s="69">
        <f t="shared" si="36"/>
        <v>17.4</v>
      </c>
      <c r="M259" s="69">
        <f t="shared" si="31"/>
        <v>17.4</v>
      </c>
      <c r="N259" s="69">
        <f t="shared" si="32"/>
        <v>17.4</v>
      </c>
      <c r="O259" s="10">
        <v>3</v>
      </c>
      <c r="P259" s="71">
        <v>3</v>
      </c>
      <c r="Q259" s="122">
        <f t="shared" si="35"/>
        <v>145</v>
      </c>
      <c r="R259" s="22"/>
    </row>
    <row r="260" spans="1:18" ht="12.75">
      <c r="A260" s="109"/>
      <c r="B260" s="5" t="s">
        <v>19</v>
      </c>
      <c r="C260" s="8">
        <v>38146</v>
      </c>
      <c r="D260" s="71"/>
      <c r="E260" s="71"/>
      <c r="F260" s="71"/>
      <c r="G260" s="10"/>
      <c r="H260" s="69"/>
      <c r="I260" s="22"/>
      <c r="J260" s="10"/>
      <c r="K260" s="69">
        <f t="shared" si="30"/>
        <v>87</v>
      </c>
      <c r="L260" s="69">
        <f t="shared" si="36"/>
        <v>17.4</v>
      </c>
      <c r="M260" s="69">
        <f t="shared" si="31"/>
        <v>17.4</v>
      </c>
      <c r="N260" s="69">
        <f t="shared" si="32"/>
        <v>17.4</v>
      </c>
      <c r="O260" s="10">
        <v>3</v>
      </c>
      <c r="P260" s="71">
        <v>3</v>
      </c>
      <c r="Q260" s="122">
        <f t="shared" si="35"/>
        <v>145</v>
      </c>
      <c r="R260" s="22"/>
    </row>
    <row r="261" spans="1:18" ht="12.75">
      <c r="A261" s="109"/>
      <c r="B261" s="5" t="s">
        <v>20</v>
      </c>
      <c r="C261" s="8">
        <v>38147</v>
      </c>
      <c r="D261" s="71"/>
      <c r="E261" s="71"/>
      <c r="F261" s="71"/>
      <c r="G261" s="10"/>
      <c r="H261" s="69"/>
      <c r="I261" s="22"/>
      <c r="J261" s="10"/>
      <c r="K261" s="69">
        <f t="shared" si="30"/>
        <v>87</v>
      </c>
      <c r="L261" s="69">
        <f t="shared" si="36"/>
        <v>17.4</v>
      </c>
      <c r="M261" s="69">
        <f t="shared" si="31"/>
        <v>17.4</v>
      </c>
      <c r="N261" s="69">
        <f t="shared" si="32"/>
        <v>17.4</v>
      </c>
      <c r="O261" s="10">
        <v>3</v>
      </c>
      <c r="P261" s="71">
        <v>3</v>
      </c>
      <c r="Q261" s="122">
        <f t="shared" si="35"/>
        <v>145</v>
      </c>
      <c r="R261" s="22"/>
    </row>
    <row r="262" spans="1:18" ht="12.75">
      <c r="A262" s="109"/>
      <c r="B262" s="5" t="s">
        <v>21</v>
      </c>
      <c r="C262" s="8">
        <v>38148</v>
      </c>
      <c r="D262" s="71"/>
      <c r="E262" s="71"/>
      <c r="F262" s="71"/>
      <c r="G262" s="10"/>
      <c r="H262" s="69"/>
      <c r="I262" s="22"/>
      <c r="J262" s="10"/>
      <c r="K262" s="69">
        <f t="shared" si="30"/>
        <v>87</v>
      </c>
      <c r="L262" s="69">
        <f t="shared" si="36"/>
        <v>17.4</v>
      </c>
      <c r="M262" s="69">
        <f t="shared" si="31"/>
        <v>17.4</v>
      </c>
      <c r="N262" s="69">
        <f t="shared" si="32"/>
        <v>17.4</v>
      </c>
      <c r="O262" s="10">
        <v>3</v>
      </c>
      <c r="P262" s="71">
        <v>3</v>
      </c>
      <c r="Q262" s="122">
        <f t="shared" si="35"/>
        <v>145</v>
      </c>
      <c r="R262" s="22"/>
    </row>
    <row r="263" spans="1:18" ht="12.75">
      <c r="A263" s="109"/>
      <c r="B263" s="53" t="s">
        <v>16</v>
      </c>
      <c r="C263" s="6">
        <v>38149</v>
      </c>
      <c r="D263" s="70">
        <f>($D$4*I263)/100</f>
        <v>261</v>
      </c>
      <c r="E263" s="70">
        <f>($E$4*I263)/100</f>
        <v>72.5</v>
      </c>
      <c r="F263" s="70">
        <f>($F$4*I263)/100</f>
        <v>50.75</v>
      </c>
      <c r="G263" s="54"/>
      <c r="H263" s="70">
        <v>2</v>
      </c>
      <c r="I263" s="55">
        <f>I11*1.45</f>
        <v>145</v>
      </c>
      <c r="J263" s="54">
        <v>400</v>
      </c>
      <c r="K263" s="70">
        <f t="shared" si="30"/>
        <v>87</v>
      </c>
      <c r="L263" s="70">
        <f t="shared" si="36"/>
        <v>17.4</v>
      </c>
      <c r="M263" s="70">
        <f t="shared" si="31"/>
        <v>17.4</v>
      </c>
      <c r="N263" s="70">
        <f t="shared" si="32"/>
        <v>17.4</v>
      </c>
      <c r="O263" s="54">
        <v>3</v>
      </c>
      <c r="P263" s="70">
        <v>3</v>
      </c>
      <c r="Q263" s="123">
        <f t="shared" si="35"/>
        <v>145</v>
      </c>
      <c r="R263" s="22"/>
    </row>
    <row r="264" spans="1:18" ht="12.75">
      <c r="A264" s="109"/>
      <c r="B264" s="5" t="s">
        <v>6</v>
      </c>
      <c r="C264" s="8">
        <v>38150</v>
      </c>
      <c r="D264" s="71"/>
      <c r="E264" s="71"/>
      <c r="F264" s="71"/>
      <c r="G264" s="10"/>
      <c r="H264" s="69"/>
      <c r="I264" s="22"/>
      <c r="J264" s="12"/>
      <c r="K264" s="69">
        <f t="shared" si="30"/>
        <v>87</v>
      </c>
      <c r="L264" s="69">
        <f t="shared" si="36"/>
        <v>17.4</v>
      </c>
      <c r="M264" s="69">
        <f t="shared" si="31"/>
        <v>17.4</v>
      </c>
      <c r="N264" s="69">
        <f t="shared" si="32"/>
        <v>17.4</v>
      </c>
      <c r="O264" s="12">
        <v>3</v>
      </c>
      <c r="P264" s="71">
        <v>3</v>
      </c>
      <c r="Q264" s="122">
        <f t="shared" si="35"/>
        <v>145</v>
      </c>
      <c r="R264" s="22"/>
    </row>
    <row r="265" spans="1:18" ht="12.75">
      <c r="A265" s="109"/>
      <c r="B265" s="5" t="s">
        <v>17</v>
      </c>
      <c r="C265" s="8">
        <v>38151</v>
      </c>
      <c r="D265" s="71"/>
      <c r="E265" s="71"/>
      <c r="F265" s="71"/>
      <c r="G265" s="10"/>
      <c r="H265" s="69"/>
      <c r="I265" s="22"/>
      <c r="J265" s="12"/>
      <c r="K265" s="69">
        <f t="shared" si="30"/>
        <v>87</v>
      </c>
      <c r="L265" s="69">
        <f t="shared" si="36"/>
        <v>17.4</v>
      </c>
      <c r="M265" s="69">
        <f t="shared" si="31"/>
        <v>17.4</v>
      </c>
      <c r="N265" s="69">
        <f t="shared" si="32"/>
        <v>17.4</v>
      </c>
      <c r="O265" s="12">
        <v>3</v>
      </c>
      <c r="P265" s="71">
        <v>3</v>
      </c>
      <c r="Q265" s="122">
        <f t="shared" si="35"/>
        <v>145</v>
      </c>
      <c r="R265" s="22"/>
    </row>
    <row r="266" spans="1:18" ht="12.75">
      <c r="A266" s="109"/>
      <c r="B266" s="5" t="s">
        <v>18</v>
      </c>
      <c r="C266" s="8">
        <v>38152</v>
      </c>
      <c r="D266" s="71"/>
      <c r="E266" s="71"/>
      <c r="F266" s="71"/>
      <c r="G266" s="10"/>
      <c r="H266" s="69"/>
      <c r="I266" s="22"/>
      <c r="J266" s="12"/>
      <c r="K266" s="69">
        <f t="shared" si="30"/>
        <v>87</v>
      </c>
      <c r="L266" s="69">
        <f t="shared" si="36"/>
        <v>17.4</v>
      </c>
      <c r="M266" s="69">
        <f t="shared" si="31"/>
        <v>17.4</v>
      </c>
      <c r="N266" s="69">
        <f t="shared" si="32"/>
        <v>17.4</v>
      </c>
      <c r="O266" s="12">
        <v>3</v>
      </c>
      <c r="P266" s="71">
        <v>3</v>
      </c>
      <c r="Q266" s="122">
        <f t="shared" si="35"/>
        <v>145</v>
      </c>
      <c r="R266" s="22"/>
    </row>
    <row r="267" spans="1:18" ht="12.75">
      <c r="A267" s="109"/>
      <c r="B267" s="5" t="s">
        <v>19</v>
      </c>
      <c r="C267" s="8">
        <v>38153</v>
      </c>
      <c r="D267" s="71"/>
      <c r="E267" s="71"/>
      <c r="F267" s="71"/>
      <c r="G267" s="10"/>
      <c r="H267" s="69"/>
      <c r="I267" s="22"/>
      <c r="J267" s="12"/>
      <c r="K267" s="69">
        <f t="shared" si="30"/>
        <v>87</v>
      </c>
      <c r="L267" s="69">
        <f t="shared" si="36"/>
        <v>17.4</v>
      </c>
      <c r="M267" s="69">
        <f t="shared" si="31"/>
        <v>17.4</v>
      </c>
      <c r="N267" s="69">
        <f t="shared" si="32"/>
        <v>17.4</v>
      </c>
      <c r="O267" s="12">
        <v>3</v>
      </c>
      <c r="P267" s="71">
        <v>3</v>
      </c>
      <c r="Q267" s="122">
        <f t="shared" si="35"/>
        <v>145</v>
      </c>
      <c r="R267" s="22"/>
    </row>
    <row r="268" spans="1:18" ht="12.75">
      <c r="A268" s="109"/>
      <c r="B268" s="5" t="s">
        <v>20</v>
      </c>
      <c r="C268" s="8">
        <v>38154</v>
      </c>
      <c r="D268" s="71"/>
      <c r="E268" s="71"/>
      <c r="F268" s="71"/>
      <c r="G268" s="10"/>
      <c r="H268" s="69"/>
      <c r="I268" s="22"/>
      <c r="J268" s="12"/>
      <c r="K268" s="69">
        <f t="shared" si="30"/>
        <v>87</v>
      </c>
      <c r="L268" s="69">
        <f t="shared" si="36"/>
        <v>17.4</v>
      </c>
      <c r="M268" s="69">
        <f t="shared" si="31"/>
        <v>17.4</v>
      </c>
      <c r="N268" s="69">
        <f t="shared" si="32"/>
        <v>17.4</v>
      </c>
      <c r="O268" s="12">
        <v>3</v>
      </c>
      <c r="P268" s="71">
        <v>3</v>
      </c>
      <c r="Q268" s="122">
        <f t="shared" si="35"/>
        <v>145</v>
      </c>
      <c r="R268" s="22"/>
    </row>
    <row r="269" spans="1:18" ht="12.75">
      <c r="A269" s="109"/>
      <c r="B269" s="5" t="s">
        <v>21</v>
      </c>
      <c r="C269" s="8">
        <v>38155</v>
      </c>
      <c r="D269" s="71"/>
      <c r="E269" s="71"/>
      <c r="F269" s="71"/>
      <c r="G269" s="10"/>
      <c r="H269" s="69"/>
      <c r="I269" s="22"/>
      <c r="J269" s="12"/>
      <c r="K269" s="69">
        <f t="shared" si="30"/>
        <v>87</v>
      </c>
      <c r="L269" s="69">
        <f t="shared" si="36"/>
        <v>17.4</v>
      </c>
      <c r="M269" s="69">
        <f t="shared" si="31"/>
        <v>17.4</v>
      </c>
      <c r="N269" s="69">
        <f t="shared" si="32"/>
        <v>17.4</v>
      </c>
      <c r="O269" s="12">
        <v>3</v>
      </c>
      <c r="P269" s="71">
        <v>3</v>
      </c>
      <c r="Q269" s="122">
        <f t="shared" si="35"/>
        <v>145</v>
      </c>
      <c r="R269" s="22"/>
    </row>
    <row r="270" spans="1:18" ht="12.75">
      <c r="A270" s="109"/>
      <c r="B270" s="53" t="s">
        <v>16</v>
      </c>
      <c r="C270" s="6">
        <v>38156</v>
      </c>
      <c r="D270" s="70">
        <f>($D$4*I270)/100</f>
        <v>261</v>
      </c>
      <c r="E270" s="70">
        <f>($E$4*I270)/100</f>
        <v>72.5</v>
      </c>
      <c r="F270" s="70">
        <f>($F$4*I270)/100</f>
        <v>50.75</v>
      </c>
      <c r="G270" s="54"/>
      <c r="H270" s="70">
        <v>2</v>
      </c>
      <c r="I270" s="55">
        <f>I18*1.45</f>
        <v>145</v>
      </c>
      <c r="J270" s="54">
        <v>400</v>
      </c>
      <c r="K270" s="70">
        <f t="shared" si="30"/>
        <v>87</v>
      </c>
      <c r="L270" s="70">
        <f t="shared" si="36"/>
        <v>17.4</v>
      </c>
      <c r="M270" s="70">
        <f t="shared" si="31"/>
        <v>17.4</v>
      </c>
      <c r="N270" s="70">
        <f t="shared" si="32"/>
        <v>17.4</v>
      </c>
      <c r="O270" s="54">
        <v>3</v>
      </c>
      <c r="P270" s="70">
        <v>3</v>
      </c>
      <c r="Q270" s="123">
        <f t="shared" si="35"/>
        <v>145</v>
      </c>
      <c r="R270" s="22"/>
    </row>
    <row r="271" spans="1:18" ht="12.75">
      <c r="A271" s="109"/>
      <c r="B271" s="5" t="s">
        <v>6</v>
      </c>
      <c r="C271" s="8">
        <v>38157</v>
      </c>
      <c r="D271" s="71"/>
      <c r="E271" s="71"/>
      <c r="F271" s="71"/>
      <c r="G271" s="10"/>
      <c r="H271" s="69"/>
      <c r="I271" s="22"/>
      <c r="J271" s="12"/>
      <c r="K271" s="69">
        <f t="shared" si="30"/>
        <v>87</v>
      </c>
      <c r="L271" s="69">
        <f t="shared" si="36"/>
        <v>17.4</v>
      </c>
      <c r="M271" s="69">
        <f t="shared" si="31"/>
        <v>17.4</v>
      </c>
      <c r="N271" s="69">
        <f t="shared" si="32"/>
        <v>17.4</v>
      </c>
      <c r="O271" s="12">
        <v>3</v>
      </c>
      <c r="P271" s="71">
        <v>3</v>
      </c>
      <c r="Q271" s="122">
        <f t="shared" si="35"/>
        <v>145</v>
      </c>
      <c r="R271" s="22"/>
    </row>
    <row r="272" spans="1:18" ht="12.75">
      <c r="A272" s="109"/>
      <c r="B272" s="5" t="s">
        <v>17</v>
      </c>
      <c r="C272" s="8">
        <v>38158</v>
      </c>
      <c r="D272" s="71"/>
      <c r="E272" s="71"/>
      <c r="F272" s="71"/>
      <c r="G272" s="10"/>
      <c r="H272" s="69"/>
      <c r="I272" s="22"/>
      <c r="J272" s="12"/>
      <c r="K272" s="69">
        <f t="shared" si="30"/>
        <v>87</v>
      </c>
      <c r="L272" s="69">
        <f t="shared" si="36"/>
        <v>17.4</v>
      </c>
      <c r="M272" s="69">
        <f t="shared" si="31"/>
        <v>17.4</v>
      </c>
      <c r="N272" s="69">
        <f t="shared" si="32"/>
        <v>17.4</v>
      </c>
      <c r="O272" s="12">
        <v>3</v>
      </c>
      <c r="P272" s="71">
        <v>3</v>
      </c>
      <c r="Q272" s="122">
        <f t="shared" si="35"/>
        <v>145</v>
      </c>
      <c r="R272" s="22"/>
    </row>
    <row r="273" spans="1:18" ht="12.75">
      <c r="A273" s="109"/>
      <c r="B273" s="5" t="s">
        <v>18</v>
      </c>
      <c r="C273" s="8">
        <v>38159</v>
      </c>
      <c r="D273" s="71"/>
      <c r="E273" s="71"/>
      <c r="F273" s="71"/>
      <c r="G273" s="10"/>
      <c r="H273" s="69"/>
      <c r="I273" s="22"/>
      <c r="J273" s="12"/>
      <c r="K273" s="69">
        <f t="shared" si="30"/>
        <v>87</v>
      </c>
      <c r="L273" s="69">
        <f t="shared" si="36"/>
        <v>17.4</v>
      </c>
      <c r="M273" s="69">
        <f t="shared" si="31"/>
        <v>17.4</v>
      </c>
      <c r="N273" s="69">
        <f t="shared" si="32"/>
        <v>17.4</v>
      </c>
      <c r="O273" s="12">
        <v>3</v>
      </c>
      <c r="P273" s="71">
        <v>3</v>
      </c>
      <c r="Q273" s="122">
        <f t="shared" si="35"/>
        <v>145</v>
      </c>
      <c r="R273" s="22"/>
    </row>
    <row r="274" spans="1:18" ht="12.75">
      <c r="A274" s="109"/>
      <c r="B274" s="5" t="s">
        <v>19</v>
      </c>
      <c r="C274" s="8">
        <v>38160</v>
      </c>
      <c r="D274" s="71"/>
      <c r="E274" s="71"/>
      <c r="F274" s="71"/>
      <c r="G274" s="10"/>
      <c r="H274" s="69"/>
      <c r="I274" s="22"/>
      <c r="J274" s="12"/>
      <c r="K274" s="69">
        <f t="shared" si="30"/>
        <v>87</v>
      </c>
      <c r="L274" s="69">
        <f t="shared" si="36"/>
        <v>17.4</v>
      </c>
      <c r="M274" s="69">
        <f t="shared" si="31"/>
        <v>17.4</v>
      </c>
      <c r="N274" s="69">
        <f t="shared" si="32"/>
        <v>17.4</v>
      </c>
      <c r="O274" s="12">
        <v>3</v>
      </c>
      <c r="P274" s="71">
        <v>3</v>
      </c>
      <c r="Q274" s="122">
        <f t="shared" si="35"/>
        <v>145</v>
      </c>
      <c r="R274" s="22"/>
    </row>
    <row r="275" spans="1:18" ht="12.75">
      <c r="A275" s="109"/>
      <c r="B275" s="5" t="s">
        <v>20</v>
      </c>
      <c r="C275" s="8">
        <v>38161</v>
      </c>
      <c r="D275" s="71"/>
      <c r="E275" s="71"/>
      <c r="F275" s="71"/>
      <c r="G275" s="10"/>
      <c r="H275" s="69"/>
      <c r="I275" s="22"/>
      <c r="J275" s="12"/>
      <c r="K275" s="69">
        <f t="shared" si="30"/>
        <v>87</v>
      </c>
      <c r="L275" s="69">
        <f t="shared" si="36"/>
        <v>17.4</v>
      </c>
      <c r="M275" s="69">
        <f t="shared" si="31"/>
        <v>17.4</v>
      </c>
      <c r="N275" s="69">
        <f t="shared" si="32"/>
        <v>17.4</v>
      </c>
      <c r="O275" s="12">
        <v>3</v>
      </c>
      <c r="P275" s="71">
        <v>3</v>
      </c>
      <c r="Q275" s="122">
        <f t="shared" si="35"/>
        <v>145</v>
      </c>
      <c r="R275" s="22"/>
    </row>
    <row r="276" spans="1:18" ht="12.75">
      <c r="A276" s="109"/>
      <c r="B276" s="5" t="s">
        <v>21</v>
      </c>
      <c r="C276" s="8">
        <v>38162</v>
      </c>
      <c r="D276" s="71"/>
      <c r="E276" s="71"/>
      <c r="F276" s="71"/>
      <c r="G276" s="10"/>
      <c r="H276" s="69"/>
      <c r="I276" s="22"/>
      <c r="J276" s="12"/>
      <c r="K276" s="69">
        <f t="shared" si="30"/>
        <v>87</v>
      </c>
      <c r="L276" s="69">
        <f t="shared" si="36"/>
        <v>17.4</v>
      </c>
      <c r="M276" s="69">
        <f t="shared" si="31"/>
        <v>17.4</v>
      </c>
      <c r="N276" s="69">
        <f t="shared" si="32"/>
        <v>17.4</v>
      </c>
      <c r="O276" s="12">
        <v>3</v>
      </c>
      <c r="P276" s="71">
        <v>3</v>
      </c>
      <c r="Q276" s="122">
        <f t="shared" si="35"/>
        <v>145</v>
      </c>
      <c r="R276" s="22"/>
    </row>
    <row r="277" spans="1:18" ht="12.75">
      <c r="A277" s="109"/>
      <c r="B277" s="53" t="s">
        <v>16</v>
      </c>
      <c r="C277" s="6">
        <v>38163</v>
      </c>
      <c r="D277" s="70">
        <f>($D$4*I277)/100</f>
        <v>261</v>
      </c>
      <c r="E277" s="70">
        <f>($E$4*I277)/100</f>
        <v>72.5</v>
      </c>
      <c r="F277" s="70">
        <f>($F$4*I277)/100</f>
        <v>50.75</v>
      </c>
      <c r="G277" s="54"/>
      <c r="H277" s="70">
        <v>2</v>
      </c>
      <c r="I277" s="55">
        <f>I25*1.45</f>
        <v>145</v>
      </c>
      <c r="J277" s="54">
        <v>400</v>
      </c>
      <c r="K277" s="70">
        <f t="shared" si="30"/>
        <v>87</v>
      </c>
      <c r="L277" s="70">
        <f t="shared" si="36"/>
        <v>17.4</v>
      </c>
      <c r="M277" s="70">
        <f t="shared" si="31"/>
        <v>17.4</v>
      </c>
      <c r="N277" s="70">
        <f t="shared" si="32"/>
        <v>17.4</v>
      </c>
      <c r="O277" s="54">
        <v>3</v>
      </c>
      <c r="P277" s="70">
        <v>3</v>
      </c>
      <c r="Q277" s="123">
        <f t="shared" si="35"/>
        <v>145</v>
      </c>
      <c r="R277" s="22"/>
    </row>
    <row r="278" spans="1:18" ht="12.75">
      <c r="A278" s="109"/>
      <c r="B278" s="5" t="s">
        <v>6</v>
      </c>
      <c r="C278" s="8">
        <v>38164</v>
      </c>
      <c r="D278" s="71"/>
      <c r="E278" s="71"/>
      <c r="F278" s="71"/>
      <c r="G278" s="10"/>
      <c r="H278" s="69"/>
      <c r="I278" s="22"/>
      <c r="J278" s="12"/>
      <c r="K278" s="69">
        <f t="shared" si="30"/>
        <v>87</v>
      </c>
      <c r="L278" s="69">
        <f t="shared" si="36"/>
        <v>17.4</v>
      </c>
      <c r="M278" s="69">
        <f t="shared" si="31"/>
        <v>17.4</v>
      </c>
      <c r="N278" s="69">
        <f t="shared" si="32"/>
        <v>17.4</v>
      </c>
      <c r="O278" s="12">
        <v>3</v>
      </c>
      <c r="P278" s="71">
        <v>3</v>
      </c>
      <c r="Q278" s="122">
        <f t="shared" si="35"/>
        <v>145</v>
      </c>
      <c r="R278" s="22"/>
    </row>
    <row r="279" spans="1:18" ht="12.75">
      <c r="A279" s="109"/>
      <c r="B279" s="5" t="s">
        <v>17</v>
      </c>
      <c r="C279" s="8">
        <v>38165</v>
      </c>
      <c r="D279" s="71"/>
      <c r="E279" s="71"/>
      <c r="F279" s="71"/>
      <c r="G279" s="10"/>
      <c r="H279" s="69"/>
      <c r="I279" s="22"/>
      <c r="J279" s="12"/>
      <c r="K279" s="69">
        <f t="shared" si="30"/>
        <v>87</v>
      </c>
      <c r="L279" s="69">
        <f t="shared" si="36"/>
        <v>17.4</v>
      </c>
      <c r="M279" s="69">
        <f t="shared" si="31"/>
        <v>17.4</v>
      </c>
      <c r="N279" s="69">
        <f t="shared" si="32"/>
        <v>17.4</v>
      </c>
      <c r="O279" s="12">
        <v>3</v>
      </c>
      <c r="P279" s="71">
        <v>3</v>
      </c>
      <c r="Q279" s="122">
        <f t="shared" si="35"/>
        <v>145</v>
      </c>
      <c r="R279" s="22"/>
    </row>
    <row r="280" spans="1:18" ht="12.75">
      <c r="A280" s="109"/>
      <c r="B280" s="5" t="s">
        <v>18</v>
      </c>
      <c r="C280" s="8">
        <v>38166</v>
      </c>
      <c r="D280" s="71"/>
      <c r="E280" s="71"/>
      <c r="F280" s="71"/>
      <c r="G280" s="12"/>
      <c r="H280" s="69"/>
      <c r="I280" s="22"/>
      <c r="J280" s="12"/>
      <c r="K280" s="69">
        <f t="shared" si="30"/>
        <v>87</v>
      </c>
      <c r="L280" s="69">
        <f t="shared" si="36"/>
        <v>17.4</v>
      </c>
      <c r="M280" s="69">
        <f t="shared" si="31"/>
        <v>17.4</v>
      </c>
      <c r="N280" s="69">
        <f t="shared" si="32"/>
        <v>17.4</v>
      </c>
      <c r="O280" s="12">
        <v>3</v>
      </c>
      <c r="P280" s="71">
        <v>3</v>
      </c>
      <c r="Q280" s="122">
        <f t="shared" si="35"/>
        <v>145</v>
      </c>
      <c r="R280" s="22"/>
    </row>
    <row r="281" spans="1:18" ht="12.75">
      <c r="A281" s="109"/>
      <c r="B281" s="5" t="s">
        <v>19</v>
      </c>
      <c r="C281" s="8">
        <v>38167</v>
      </c>
      <c r="D281" s="71"/>
      <c r="E281" s="71"/>
      <c r="F281" s="71"/>
      <c r="G281" s="12"/>
      <c r="H281" s="69"/>
      <c r="I281" s="22"/>
      <c r="J281" s="12"/>
      <c r="K281" s="69">
        <f t="shared" si="30"/>
        <v>87</v>
      </c>
      <c r="L281" s="69">
        <f t="shared" si="36"/>
        <v>17.4</v>
      </c>
      <c r="M281" s="69">
        <f t="shared" si="31"/>
        <v>17.4</v>
      </c>
      <c r="N281" s="69">
        <f t="shared" si="32"/>
        <v>17.4</v>
      </c>
      <c r="O281" s="12">
        <v>3</v>
      </c>
      <c r="P281" s="71">
        <v>3</v>
      </c>
      <c r="Q281" s="122">
        <f t="shared" si="35"/>
        <v>145</v>
      </c>
      <c r="R281" s="22"/>
    </row>
    <row r="282" spans="1:18" ht="12.75">
      <c r="A282" s="109"/>
      <c r="B282" s="5" t="s">
        <v>20</v>
      </c>
      <c r="C282" s="8">
        <v>38168</v>
      </c>
      <c r="D282" s="71"/>
      <c r="E282" s="71"/>
      <c r="F282" s="71"/>
      <c r="G282" s="10"/>
      <c r="H282" s="69">
        <v>2</v>
      </c>
      <c r="I282" s="22"/>
      <c r="J282" s="10">
        <v>400</v>
      </c>
      <c r="K282" s="69">
        <f t="shared" si="30"/>
        <v>87</v>
      </c>
      <c r="L282" s="69">
        <f t="shared" si="36"/>
        <v>17.4</v>
      </c>
      <c r="M282" s="69">
        <f t="shared" si="31"/>
        <v>17.4</v>
      </c>
      <c r="N282" s="69">
        <f t="shared" si="32"/>
        <v>17.4</v>
      </c>
      <c r="O282" s="12">
        <v>3</v>
      </c>
      <c r="P282" s="71">
        <v>3</v>
      </c>
      <c r="Q282" s="122">
        <f t="shared" si="35"/>
        <v>145</v>
      </c>
      <c r="R282" s="22"/>
    </row>
    <row r="283" spans="1:18" ht="13.5" thickBot="1">
      <c r="A283" s="109"/>
      <c r="B283" s="90" t="s">
        <v>21</v>
      </c>
      <c r="C283" s="91">
        <v>38169</v>
      </c>
      <c r="D283" s="92"/>
      <c r="E283" s="92"/>
      <c r="F283" s="92"/>
      <c r="G283" s="93"/>
      <c r="H283" s="94"/>
      <c r="I283" s="95"/>
      <c r="J283" s="93"/>
      <c r="K283" s="94">
        <f t="shared" si="30"/>
        <v>87</v>
      </c>
      <c r="L283" s="94">
        <f t="shared" si="36"/>
        <v>17.4</v>
      </c>
      <c r="M283" s="94">
        <f t="shared" si="31"/>
        <v>17.4</v>
      </c>
      <c r="N283" s="94">
        <f t="shared" si="32"/>
        <v>17.4</v>
      </c>
      <c r="O283" s="93">
        <v>3</v>
      </c>
      <c r="P283" s="92">
        <v>3</v>
      </c>
      <c r="Q283" s="124">
        <f t="shared" si="35"/>
        <v>145</v>
      </c>
      <c r="R283" s="22"/>
    </row>
    <row r="284" spans="1:18" ht="13.5" thickBot="1">
      <c r="A284" s="112"/>
      <c r="B284" s="102" t="s">
        <v>16</v>
      </c>
      <c r="C284" s="103">
        <v>38170</v>
      </c>
      <c r="D284" s="104">
        <f>($D$4*I284)/100</f>
        <v>270</v>
      </c>
      <c r="E284" s="104">
        <f>($E$4*I284)/100</f>
        <v>75</v>
      </c>
      <c r="F284" s="104">
        <f>($F$4*I284)/100</f>
        <v>52.5</v>
      </c>
      <c r="G284" s="105"/>
      <c r="H284" s="104">
        <v>3</v>
      </c>
      <c r="I284" s="106">
        <f>I4*1.5</f>
        <v>150</v>
      </c>
      <c r="J284" s="105"/>
      <c r="K284" s="104">
        <f t="shared" si="30"/>
        <v>90</v>
      </c>
      <c r="L284" s="104">
        <f>($L$4*Q284)/100</f>
        <v>18</v>
      </c>
      <c r="M284" s="104">
        <f t="shared" si="31"/>
        <v>18</v>
      </c>
      <c r="N284" s="104">
        <f t="shared" si="32"/>
        <v>18</v>
      </c>
      <c r="O284" s="107">
        <v>3</v>
      </c>
      <c r="P284" s="104">
        <v>3</v>
      </c>
      <c r="Q284" s="125">
        <f aca="true" t="shared" si="37" ref="Q284:Q311">Q4*1.5</f>
        <v>150</v>
      </c>
      <c r="R284" s="131"/>
    </row>
    <row r="285" spans="1:18" ht="12.75">
      <c r="A285" s="109"/>
      <c r="B285" s="96" t="s">
        <v>6</v>
      </c>
      <c r="C285" s="97">
        <v>38171</v>
      </c>
      <c r="D285" s="98"/>
      <c r="E285" s="98"/>
      <c r="F285" s="98"/>
      <c r="G285" s="99"/>
      <c r="H285" s="100"/>
      <c r="I285" s="101"/>
      <c r="J285" s="99"/>
      <c r="K285" s="100">
        <f t="shared" si="30"/>
        <v>90</v>
      </c>
      <c r="L285" s="100">
        <f aca="true" t="shared" si="38" ref="L285:L311">($L$5*Q285)/100</f>
        <v>18</v>
      </c>
      <c r="M285" s="100">
        <f t="shared" si="31"/>
        <v>18</v>
      </c>
      <c r="N285" s="100">
        <f t="shared" si="32"/>
        <v>18</v>
      </c>
      <c r="O285" s="99">
        <v>3</v>
      </c>
      <c r="P285" s="98">
        <v>3</v>
      </c>
      <c r="Q285" s="126">
        <f t="shared" si="37"/>
        <v>150</v>
      </c>
      <c r="R285" s="22"/>
    </row>
    <row r="286" spans="1:18" ht="12.75">
      <c r="A286" s="109"/>
      <c r="B286" s="5" t="s">
        <v>17</v>
      </c>
      <c r="C286" s="8">
        <v>38172</v>
      </c>
      <c r="D286" s="71"/>
      <c r="E286" s="71"/>
      <c r="F286" s="71"/>
      <c r="G286" s="10"/>
      <c r="H286" s="69"/>
      <c r="I286" s="23"/>
      <c r="J286" s="10"/>
      <c r="K286" s="69">
        <f t="shared" si="30"/>
        <v>90</v>
      </c>
      <c r="L286" s="69">
        <f t="shared" si="38"/>
        <v>18</v>
      </c>
      <c r="M286" s="69">
        <f t="shared" si="31"/>
        <v>18</v>
      </c>
      <c r="N286" s="69">
        <f t="shared" si="32"/>
        <v>18</v>
      </c>
      <c r="O286" s="10">
        <v>3</v>
      </c>
      <c r="P286" s="71">
        <v>3</v>
      </c>
      <c r="Q286" s="122">
        <f t="shared" si="37"/>
        <v>150</v>
      </c>
      <c r="R286" s="22"/>
    </row>
    <row r="287" spans="1:18" ht="12.75">
      <c r="A287" s="109"/>
      <c r="B287" s="5" t="s">
        <v>18</v>
      </c>
      <c r="C287" s="8">
        <v>38173</v>
      </c>
      <c r="D287" s="71"/>
      <c r="E287" s="71"/>
      <c r="F287" s="71"/>
      <c r="G287" s="10"/>
      <c r="H287" s="69"/>
      <c r="I287" s="22"/>
      <c r="J287" s="10"/>
      <c r="K287" s="69">
        <f t="shared" si="30"/>
        <v>90</v>
      </c>
      <c r="L287" s="69">
        <f t="shared" si="38"/>
        <v>18</v>
      </c>
      <c r="M287" s="69">
        <f t="shared" si="31"/>
        <v>18</v>
      </c>
      <c r="N287" s="69">
        <f t="shared" si="32"/>
        <v>18</v>
      </c>
      <c r="O287" s="10">
        <v>3</v>
      </c>
      <c r="P287" s="71">
        <v>3</v>
      </c>
      <c r="Q287" s="122">
        <f t="shared" si="37"/>
        <v>150</v>
      </c>
      <c r="R287" s="22"/>
    </row>
    <row r="288" spans="1:18" ht="12.75">
      <c r="A288" s="109"/>
      <c r="B288" s="5" t="s">
        <v>19</v>
      </c>
      <c r="C288" s="8">
        <v>38174</v>
      </c>
      <c r="D288" s="71"/>
      <c r="E288" s="71"/>
      <c r="F288" s="71"/>
      <c r="G288" s="10"/>
      <c r="H288" s="69"/>
      <c r="I288" s="22"/>
      <c r="J288" s="10"/>
      <c r="K288" s="69">
        <f aca="true" t="shared" si="39" ref="K288:K351">($K$4*Q288)/100</f>
        <v>90</v>
      </c>
      <c r="L288" s="69">
        <f t="shared" si="38"/>
        <v>18</v>
      </c>
      <c r="M288" s="69">
        <f aca="true" t="shared" si="40" ref="M288:M351">($M$4*Q288)/100</f>
        <v>18</v>
      </c>
      <c r="N288" s="69">
        <f aca="true" t="shared" si="41" ref="N288:N351">($N$4*Q288)/100</f>
        <v>18</v>
      </c>
      <c r="O288" s="10">
        <v>3</v>
      </c>
      <c r="P288" s="71">
        <v>3</v>
      </c>
      <c r="Q288" s="122">
        <f t="shared" si="37"/>
        <v>150</v>
      </c>
      <c r="R288" s="22"/>
    </row>
    <row r="289" spans="1:18" ht="12.75">
      <c r="A289" s="109"/>
      <c r="B289" s="5" t="s">
        <v>20</v>
      </c>
      <c r="C289" s="8">
        <v>38175</v>
      </c>
      <c r="D289" s="71"/>
      <c r="E289" s="71"/>
      <c r="F289" s="71"/>
      <c r="G289" s="10"/>
      <c r="H289" s="69"/>
      <c r="I289" s="22"/>
      <c r="J289" s="10"/>
      <c r="K289" s="69">
        <f t="shared" si="39"/>
        <v>90</v>
      </c>
      <c r="L289" s="69">
        <f t="shared" si="38"/>
        <v>18</v>
      </c>
      <c r="M289" s="69">
        <f t="shared" si="40"/>
        <v>18</v>
      </c>
      <c r="N289" s="69">
        <f t="shared" si="41"/>
        <v>18</v>
      </c>
      <c r="O289" s="10">
        <v>3</v>
      </c>
      <c r="P289" s="71">
        <v>3</v>
      </c>
      <c r="Q289" s="122">
        <f t="shared" si="37"/>
        <v>150</v>
      </c>
      <c r="R289" s="22"/>
    </row>
    <row r="290" spans="1:18" ht="12.75">
      <c r="A290" s="109"/>
      <c r="B290" s="5" t="s">
        <v>21</v>
      </c>
      <c r="C290" s="8">
        <v>38176</v>
      </c>
      <c r="D290" s="71"/>
      <c r="E290" s="71"/>
      <c r="F290" s="71"/>
      <c r="G290" s="10"/>
      <c r="H290" s="69"/>
      <c r="I290" s="22"/>
      <c r="J290" s="10"/>
      <c r="K290" s="69">
        <f t="shared" si="39"/>
        <v>90</v>
      </c>
      <c r="L290" s="69">
        <f t="shared" si="38"/>
        <v>18</v>
      </c>
      <c r="M290" s="69">
        <f t="shared" si="40"/>
        <v>18</v>
      </c>
      <c r="N290" s="69">
        <f t="shared" si="41"/>
        <v>18</v>
      </c>
      <c r="O290" s="10">
        <v>3</v>
      </c>
      <c r="P290" s="71">
        <v>3</v>
      </c>
      <c r="Q290" s="122">
        <f t="shared" si="37"/>
        <v>150</v>
      </c>
      <c r="R290" s="22"/>
    </row>
    <row r="291" spans="1:18" ht="12.75">
      <c r="A291" s="109"/>
      <c r="B291" s="53" t="s">
        <v>16</v>
      </c>
      <c r="C291" s="6">
        <v>38177</v>
      </c>
      <c r="D291" s="70">
        <f>($D$4*I291)/100</f>
        <v>270</v>
      </c>
      <c r="E291" s="70">
        <f>($E$4*I291)/100</f>
        <v>75</v>
      </c>
      <c r="F291" s="70">
        <f>($F$4*I291)/100</f>
        <v>52.5</v>
      </c>
      <c r="G291" s="54"/>
      <c r="H291" s="70">
        <v>2</v>
      </c>
      <c r="I291" s="55">
        <f>I11*1.5</f>
        <v>150</v>
      </c>
      <c r="J291" s="54">
        <v>400</v>
      </c>
      <c r="K291" s="70">
        <f t="shared" si="39"/>
        <v>90</v>
      </c>
      <c r="L291" s="70">
        <f t="shared" si="38"/>
        <v>18</v>
      </c>
      <c r="M291" s="70">
        <f t="shared" si="40"/>
        <v>18</v>
      </c>
      <c r="N291" s="70">
        <f t="shared" si="41"/>
        <v>18</v>
      </c>
      <c r="O291" s="54">
        <v>3</v>
      </c>
      <c r="P291" s="70">
        <v>3</v>
      </c>
      <c r="Q291" s="123">
        <f t="shared" si="37"/>
        <v>150</v>
      </c>
      <c r="R291" s="22"/>
    </row>
    <row r="292" spans="1:18" ht="12.75">
      <c r="A292" s="109"/>
      <c r="B292" s="5" t="s">
        <v>6</v>
      </c>
      <c r="C292" s="8">
        <v>38178</v>
      </c>
      <c r="D292" s="71"/>
      <c r="E292" s="71"/>
      <c r="F292" s="71"/>
      <c r="G292" s="10"/>
      <c r="H292" s="69"/>
      <c r="I292" s="22"/>
      <c r="J292" s="12"/>
      <c r="K292" s="69">
        <f t="shared" si="39"/>
        <v>90</v>
      </c>
      <c r="L292" s="69">
        <f t="shared" si="38"/>
        <v>18</v>
      </c>
      <c r="M292" s="69">
        <f t="shared" si="40"/>
        <v>18</v>
      </c>
      <c r="N292" s="69">
        <f t="shared" si="41"/>
        <v>18</v>
      </c>
      <c r="O292" s="12">
        <v>3</v>
      </c>
      <c r="P292" s="71">
        <v>3</v>
      </c>
      <c r="Q292" s="122">
        <f t="shared" si="37"/>
        <v>150</v>
      </c>
      <c r="R292" s="22"/>
    </row>
    <row r="293" spans="1:18" ht="12.75">
      <c r="A293" s="109"/>
      <c r="B293" s="5" t="s">
        <v>17</v>
      </c>
      <c r="C293" s="8">
        <v>38179</v>
      </c>
      <c r="D293" s="71"/>
      <c r="E293" s="71"/>
      <c r="F293" s="71"/>
      <c r="G293" s="10"/>
      <c r="H293" s="69"/>
      <c r="I293" s="22"/>
      <c r="J293" s="12"/>
      <c r="K293" s="69">
        <f t="shared" si="39"/>
        <v>90</v>
      </c>
      <c r="L293" s="69">
        <f t="shared" si="38"/>
        <v>18</v>
      </c>
      <c r="M293" s="69">
        <f t="shared" si="40"/>
        <v>18</v>
      </c>
      <c r="N293" s="69">
        <f t="shared" si="41"/>
        <v>18</v>
      </c>
      <c r="O293" s="12">
        <v>3</v>
      </c>
      <c r="P293" s="71">
        <v>3</v>
      </c>
      <c r="Q293" s="122">
        <f t="shared" si="37"/>
        <v>150</v>
      </c>
      <c r="R293" s="22"/>
    </row>
    <row r="294" spans="1:18" ht="12.75">
      <c r="A294" s="109"/>
      <c r="B294" s="5" t="s">
        <v>18</v>
      </c>
      <c r="C294" s="8">
        <v>38180</v>
      </c>
      <c r="D294" s="71"/>
      <c r="E294" s="71"/>
      <c r="F294" s="71"/>
      <c r="G294" s="10"/>
      <c r="H294" s="69"/>
      <c r="I294" s="22"/>
      <c r="J294" s="12"/>
      <c r="K294" s="69">
        <f t="shared" si="39"/>
        <v>90</v>
      </c>
      <c r="L294" s="69">
        <f t="shared" si="38"/>
        <v>18</v>
      </c>
      <c r="M294" s="69">
        <f t="shared" si="40"/>
        <v>18</v>
      </c>
      <c r="N294" s="69">
        <f t="shared" si="41"/>
        <v>18</v>
      </c>
      <c r="O294" s="12">
        <v>3</v>
      </c>
      <c r="P294" s="71">
        <v>3</v>
      </c>
      <c r="Q294" s="122">
        <f t="shared" si="37"/>
        <v>150</v>
      </c>
      <c r="R294" s="22"/>
    </row>
    <row r="295" spans="1:18" ht="12.75">
      <c r="A295" s="109"/>
      <c r="B295" s="5" t="s">
        <v>19</v>
      </c>
      <c r="C295" s="8">
        <v>38181</v>
      </c>
      <c r="D295" s="71"/>
      <c r="E295" s="71"/>
      <c r="F295" s="71"/>
      <c r="G295" s="10"/>
      <c r="H295" s="69"/>
      <c r="I295" s="22"/>
      <c r="J295" s="12"/>
      <c r="K295" s="69">
        <f t="shared" si="39"/>
        <v>90</v>
      </c>
      <c r="L295" s="69">
        <f t="shared" si="38"/>
        <v>18</v>
      </c>
      <c r="M295" s="69">
        <f t="shared" si="40"/>
        <v>18</v>
      </c>
      <c r="N295" s="69">
        <f t="shared" si="41"/>
        <v>18</v>
      </c>
      <c r="O295" s="12">
        <v>3</v>
      </c>
      <c r="P295" s="71">
        <v>3</v>
      </c>
      <c r="Q295" s="122">
        <f t="shared" si="37"/>
        <v>150</v>
      </c>
      <c r="R295" s="22"/>
    </row>
    <row r="296" spans="1:18" ht="12.75">
      <c r="A296" s="109"/>
      <c r="B296" s="5" t="s">
        <v>20</v>
      </c>
      <c r="C296" s="8">
        <v>38182</v>
      </c>
      <c r="D296" s="71"/>
      <c r="E296" s="71"/>
      <c r="F296" s="71"/>
      <c r="G296" s="10"/>
      <c r="H296" s="69"/>
      <c r="I296" s="22"/>
      <c r="J296" s="12"/>
      <c r="K296" s="69">
        <f t="shared" si="39"/>
        <v>90</v>
      </c>
      <c r="L296" s="69">
        <f t="shared" si="38"/>
        <v>18</v>
      </c>
      <c r="M296" s="69">
        <f t="shared" si="40"/>
        <v>18</v>
      </c>
      <c r="N296" s="69">
        <f t="shared" si="41"/>
        <v>18</v>
      </c>
      <c r="O296" s="12">
        <v>3</v>
      </c>
      <c r="P296" s="71">
        <v>3</v>
      </c>
      <c r="Q296" s="122">
        <f t="shared" si="37"/>
        <v>150</v>
      </c>
      <c r="R296" s="22"/>
    </row>
    <row r="297" spans="1:18" ht="12.75">
      <c r="A297" s="109"/>
      <c r="B297" s="5" t="s">
        <v>21</v>
      </c>
      <c r="C297" s="8">
        <v>38183</v>
      </c>
      <c r="D297" s="71"/>
      <c r="E297" s="71"/>
      <c r="F297" s="71"/>
      <c r="G297" s="10"/>
      <c r="H297" s="69"/>
      <c r="I297" s="22"/>
      <c r="J297" s="12"/>
      <c r="K297" s="69">
        <f t="shared" si="39"/>
        <v>90</v>
      </c>
      <c r="L297" s="69">
        <f t="shared" si="38"/>
        <v>18</v>
      </c>
      <c r="M297" s="69">
        <f t="shared" si="40"/>
        <v>18</v>
      </c>
      <c r="N297" s="69">
        <f t="shared" si="41"/>
        <v>18</v>
      </c>
      <c r="O297" s="12">
        <v>3</v>
      </c>
      <c r="P297" s="71">
        <v>3</v>
      </c>
      <c r="Q297" s="122">
        <f t="shared" si="37"/>
        <v>150</v>
      </c>
      <c r="R297" s="22"/>
    </row>
    <row r="298" spans="1:18" ht="12.75">
      <c r="A298" s="109"/>
      <c r="B298" s="53" t="s">
        <v>16</v>
      </c>
      <c r="C298" s="6">
        <v>38184</v>
      </c>
      <c r="D298" s="70">
        <f>($D$4*I298)/100</f>
        <v>270</v>
      </c>
      <c r="E298" s="70">
        <f>($E$4*I298)/100</f>
        <v>75</v>
      </c>
      <c r="F298" s="70">
        <f>($F$4*I298)/100</f>
        <v>52.5</v>
      </c>
      <c r="G298" s="54"/>
      <c r="H298" s="70">
        <v>2</v>
      </c>
      <c r="I298" s="55">
        <f>I18*1.5</f>
        <v>150</v>
      </c>
      <c r="J298" s="54">
        <v>400</v>
      </c>
      <c r="K298" s="70">
        <f t="shared" si="39"/>
        <v>90</v>
      </c>
      <c r="L298" s="70">
        <f t="shared" si="38"/>
        <v>18</v>
      </c>
      <c r="M298" s="70">
        <f t="shared" si="40"/>
        <v>18</v>
      </c>
      <c r="N298" s="70">
        <f t="shared" si="41"/>
        <v>18</v>
      </c>
      <c r="O298" s="54">
        <v>3</v>
      </c>
      <c r="P298" s="70">
        <v>3</v>
      </c>
      <c r="Q298" s="123">
        <f t="shared" si="37"/>
        <v>150</v>
      </c>
      <c r="R298" s="22"/>
    </row>
    <row r="299" spans="1:18" ht="12.75">
      <c r="A299" s="109"/>
      <c r="B299" s="5" t="s">
        <v>6</v>
      </c>
      <c r="C299" s="8">
        <v>38185</v>
      </c>
      <c r="D299" s="71"/>
      <c r="E299" s="71"/>
      <c r="F299" s="71"/>
      <c r="G299" s="10"/>
      <c r="H299" s="69"/>
      <c r="I299" s="22"/>
      <c r="J299" s="12"/>
      <c r="K299" s="69">
        <f t="shared" si="39"/>
        <v>90</v>
      </c>
      <c r="L299" s="69">
        <f t="shared" si="38"/>
        <v>18</v>
      </c>
      <c r="M299" s="69">
        <f t="shared" si="40"/>
        <v>18</v>
      </c>
      <c r="N299" s="69">
        <f t="shared" si="41"/>
        <v>18</v>
      </c>
      <c r="O299" s="12">
        <v>3</v>
      </c>
      <c r="P299" s="71">
        <v>3</v>
      </c>
      <c r="Q299" s="122">
        <f t="shared" si="37"/>
        <v>150</v>
      </c>
      <c r="R299" s="22"/>
    </row>
    <row r="300" spans="1:18" ht="12.75">
      <c r="A300" s="109"/>
      <c r="B300" s="5" t="s">
        <v>17</v>
      </c>
      <c r="C300" s="8">
        <v>38186</v>
      </c>
      <c r="D300" s="71"/>
      <c r="E300" s="71"/>
      <c r="F300" s="71"/>
      <c r="G300" s="10"/>
      <c r="H300" s="69"/>
      <c r="I300" s="22"/>
      <c r="J300" s="12"/>
      <c r="K300" s="69">
        <f t="shared" si="39"/>
        <v>90</v>
      </c>
      <c r="L300" s="69">
        <f t="shared" si="38"/>
        <v>18</v>
      </c>
      <c r="M300" s="69">
        <f t="shared" si="40"/>
        <v>18</v>
      </c>
      <c r="N300" s="69">
        <f t="shared" si="41"/>
        <v>18</v>
      </c>
      <c r="O300" s="12">
        <v>3</v>
      </c>
      <c r="P300" s="71">
        <v>3</v>
      </c>
      <c r="Q300" s="122">
        <f t="shared" si="37"/>
        <v>150</v>
      </c>
      <c r="R300" s="22"/>
    </row>
    <row r="301" spans="1:18" ht="12.75">
      <c r="A301" s="109"/>
      <c r="B301" s="5" t="s">
        <v>18</v>
      </c>
      <c r="C301" s="8">
        <v>38187</v>
      </c>
      <c r="D301" s="71"/>
      <c r="E301" s="71"/>
      <c r="F301" s="71"/>
      <c r="G301" s="10"/>
      <c r="H301" s="69"/>
      <c r="I301" s="22"/>
      <c r="J301" s="12"/>
      <c r="K301" s="69">
        <f t="shared" si="39"/>
        <v>90</v>
      </c>
      <c r="L301" s="69">
        <f t="shared" si="38"/>
        <v>18</v>
      </c>
      <c r="M301" s="69">
        <f t="shared" si="40"/>
        <v>18</v>
      </c>
      <c r="N301" s="69">
        <f t="shared" si="41"/>
        <v>18</v>
      </c>
      <c r="O301" s="12">
        <v>3</v>
      </c>
      <c r="P301" s="71">
        <v>3</v>
      </c>
      <c r="Q301" s="122">
        <f t="shared" si="37"/>
        <v>150</v>
      </c>
      <c r="R301" s="22"/>
    </row>
    <row r="302" spans="1:18" ht="12.75">
      <c r="A302" s="109"/>
      <c r="B302" s="5" t="s">
        <v>19</v>
      </c>
      <c r="C302" s="8">
        <v>38188</v>
      </c>
      <c r="D302" s="71"/>
      <c r="E302" s="71"/>
      <c r="F302" s="71"/>
      <c r="G302" s="10"/>
      <c r="H302" s="69"/>
      <c r="I302" s="22"/>
      <c r="J302" s="12"/>
      <c r="K302" s="69">
        <f t="shared" si="39"/>
        <v>90</v>
      </c>
      <c r="L302" s="69">
        <f t="shared" si="38"/>
        <v>18</v>
      </c>
      <c r="M302" s="69">
        <f t="shared" si="40"/>
        <v>18</v>
      </c>
      <c r="N302" s="69">
        <f t="shared" si="41"/>
        <v>18</v>
      </c>
      <c r="O302" s="12">
        <v>3</v>
      </c>
      <c r="P302" s="71">
        <v>3</v>
      </c>
      <c r="Q302" s="122">
        <f t="shared" si="37"/>
        <v>150</v>
      </c>
      <c r="R302" s="22"/>
    </row>
    <row r="303" spans="1:18" ht="12.75">
      <c r="A303" s="109"/>
      <c r="B303" s="5" t="s">
        <v>20</v>
      </c>
      <c r="C303" s="8">
        <v>38189</v>
      </c>
      <c r="D303" s="71"/>
      <c r="E303" s="71"/>
      <c r="F303" s="71"/>
      <c r="G303" s="10"/>
      <c r="H303" s="69"/>
      <c r="I303" s="22"/>
      <c r="J303" s="12"/>
      <c r="K303" s="69">
        <f t="shared" si="39"/>
        <v>90</v>
      </c>
      <c r="L303" s="69">
        <f t="shared" si="38"/>
        <v>18</v>
      </c>
      <c r="M303" s="69">
        <f t="shared" si="40"/>
        <v>18</v>
      </c>
      <c r="N303" s="69">
        <f t="shared" si="41"/>
        <v>18</v>
      </c>
      <c r="O303" s="12">
        <v>3</v>
      </c>
      <c r="P303" s="71">
        <v>3</v>
      </c>
      <c r="Q303" s="122">
        <f t="shared" si="37"/>
        <v>150</v>
      </c>
      <c r="R303" s="22"/>
    </row>
    <row r="304" spans="1:18" ht="12.75">
      <c r="A304" s="109"/>
      <c r="B304" s="5" t="s">
        <v>21</v>
      </c>
      <c r="C304" s="8">
        <v>38190</v>
      </c>
      <c r="D304" s="71"/>
      <c r="E304" s="71"/>
      <c r="F304" s="71"/>
      <c r="G304" s="10"/>
      <c r="H304" s="69"/>
      <c r="I304" s="22"/>
      <c r="J304" s="12"/>
      <c r="K304" s="69">
        <f t="shared" si="39"/>
        <v>90</v>
      </c>
      <c r="L304" s="69">
        <f t="shared" si="38"/>
        <v>18</v>
      </c>
      <c r="M304" s="69">
        <f t="shared" si="40"/>
        <v>18</v>
      </c>
      <c r="N304" s="69">
        <f t="shared" si="41"/>
        <v>18</v>
      </c>
      <c r="O304" s="12">
        <v>3</v>
      </c>
      <c r="P304" s="71">
        <v>3</v>
      </c>
      <c r="Q304" s="122">
        <f t="shared" si="37"/>
        <v>150</v>
      </c>
      <c r="R304" s="22"/>
    </row>
    <row r="305" spans="1:19" ht="12.75">
      <c r="A305" s="109"/>
      <c r="B305" s="53" t="s">
        <v>16</v>
      </c>
      <c r="C305" s="6">
        <v>38191</v>
      </c>
      <c r="D305" s="70">
        <f>($D$4*I305)/100</f>
        <v>270</v>
      </c>
      <c r="E305" s="70">
        <f>($E$4*I305)/100</f>
        <v>75</v>
      </c>
      <c r="F305" s="70">
        <f>($F$4*I305)/100</f>
        <v>52.5</v>
      </c>
      <c r="G305" s="54"/>
      <c r="H305" s="70">
        <v>2</v>
      </c>
      <c r="I305" s="55">
        <f>I25*1.5</f>
        <v>150</v>
      </c>
      <c r="J305" s="54">
        <v>400</v>
      </c>
      <c r="K305" s="70">
        <f t="shared" si="39"/>
        <v>90</v>
      </c>
      <c r="L305" s="70">
        <f t="shared" si="38"/>
        <v>18</v>
      </c>
      <c r="M305" s="70">
        <f t="shared" si="40"/>
        <v>18</v>
      </c>
      <c r="N305" s="70">
        <f t="shared" si="41"/>
        <v>18</v>
      </c>
      <c r="O305" s="54">
        <v>3</v>
      </c>
      <c r="P305" s="70">
        <v>3</v>
      </c>
      <c r="Q305" s="123">
        <f t="shared" si="37"/>
        <v>150</v>
      </c>
      <c r="R305" s="22"/>
      <c r="S305" s="4"/>
    </row>
    <row r="306" spans="1:18" ht="12.75">
      <c r="A306" s="109"/>
      <c r="B306" s="5" t="s">
        <v>6</v>
      </c>
      <c r="C306" s="8">
        <v>38192</v>
      </c>
      <c r="D306" s="71"/>
      <c r="E306" s="71"/>
      <c r="F306" s="71"/>
      <c r="G306" s="10"/>
      <c r="H306" s="69"/>
      <c r="I306" s="22"/>
      <c r="J306" s="12"/>
      <c r="K306" s="69">
        <f t="shared" si="39"/>
        <v>90</v>
      </c>
      <c r="L306" s="69">
        <f t="shared" si="38"/>
        <v>18</v>
      </c>
      <c r="M306" s="69">
        <f t="shared" si="40"/>
        <v>18</v>
      </c>
      <c r="N306" s="69">
        <f t="shared" si="41"/>
        <v>18</v>
      </c>
      <c r="O306" s="12">
        <v>3</v>
      </c>
      <c r="P306" s="71">
        <v>3</v>
      </c>
      <c r="Q306" s="122">
        <f t="shared" si="37"/>
        <v>150</v>
      </c>
      <c r="R306" s="22"/>
    </row>
    <row r="307" spans="1:18" ht="12.75">
      <c r="A307" s="109"/>
      <c r="B307" s="5" t="s">
        <v>17</v>
      </c>
      <c r="C307" s="8">
        <v>38193</v>
      </c>
      <c r="D307" s="71"/>
      <c r="E307" s="71"/>
      <c r="F307" s="71"/>
      <c r="G307" s="10"/>
      <c r="H307" s="69"/>
      <c r="I307" s="22"/>
      <c r="J307" s="12"/>
      <c r="K307" s="69">
        <f t="shared" si="39"/>
        <v>90</v>
      </c>
      <c r="L307" s="69">
        <f t="shared" si="38"/>
        <v>18</v>
      </c>
      <c r="M307" s="69">
        <f t="shared" si="40"/>
        <v>18</v>
      </c>
      <c r="N307" s="69">
        <f t="shared" si="41"/>
        <v>18</v>
      </c>
      <c r="O307" s="12">
        <v>3</v>
      </c>
      <c r="P307" s="71">
        <v>3</v>
      </c>
      <c r="Q307" s="122">
        <f t="shared" si="37"/>
        <v>150</v>
      </c>
      <c r="R307" s="22"/>
    </row>
    <row r="308" spans="1:18" ht="12.75">
      <c r="A308" s="109"/>
      <c r="B308" s="5" t="s">
        <v>18</v>
      </c>
      <c r="C308" s="8">
        <v>38194</v>
      </c>
      <c r="D308" s="71"/>
      <c r="E308" s="71"/>
      <c r="F308" s="71"/>
      <c r="G308" s="12"/>
      <c r="H308" s="69"/>
      <c r="I308" s="22"/>
      <c r="J308" s="12"/>
      <c r="K308" s="69">
        <f t="shared" si="39"/>
        <v>90</v>
      </c>
      <c r="L308" s="69">
        <f t="shared" si="38"/>
        <v>18</v>
      </c>
      <c r="M308" s="69">
        <f t="shared" si="40"/>
        <v>18</v>
      </c>
      <c r="N308" s="69">
        <f t="shared" si="41"/>
        <v>18</v>
      </c>
      <c r="O308" s="12">
        <v>3</v>
      </c>
      <c r="P308" s="71">
        <v>3</v>
      </c>
      <c r="Q308" s="122">
        <f t="shared" si="37"/>
        <v>150</v>
      </c>
      <c r="R308" s="22"/>
    </row>
    <row r="309" spans="1:18" ht="12.75">
      <c r="A309" s="109"/>
      <c r="B309" s="5" t="s">
        <v>19</v>
      </c>
      <c r="C309" s="8">
        <v>38195</v>
      </c>
      <c r="D309" s="71"/>
      <c r="E309" s="71"/>
      <c r="F309" s="71"/>
      <c r="G309" s="12"/>
      <c r="H309" s="69"/>
      <c r="I309" s="22"/>
      <c r="J309" s="12"/>
      <c r="K309" s="69">
        <f t="shared" si="39"/>
        <v>90</v>
      </c>
      <c r="L309" s="69">
        <f t="shared" si="38"/>
        <v>18</v>
      </c>
      <c r="M309" s="69">
        <f t="shared" si="40"/>
        <v>18</v>
      </c>
      <c r="N309" s="69">
        <f t="shared" si="41"/>
        <v>18</v>
      </c>
      <c r="O309" s="12">
        <v>3</v>
      </c>
      <c r="P309" s="71">
        <v>3</v>
      </c>
      <c r="Q309" s="122">
        <f t="shared" si="37"/>
        <v>150</v>
      </c>
      <c r="R309" s="22"/>
    </row>
    <row r="310" spans="1:18" ht="12.75">
      <c r="A310" s="109"/>
      <c r="B310" s="5" t="s">
        <v>20</v>
      </c>
      <c r="C310" s="8">
        <v>38196</v>
      </c>
      <c r="D310" s="71"/>
      <c r="E310" s="71"/>
      <c r="F310" s="71"/>
      <c r="G310" s="12"/>
      <c r="H310" s="69"/>
      <c r="I310" s="22"/>
      <c r="J310" s="12"/>
      <c r="K310" s="69">
        <f t="shared" si="39"/>
        <v>90</v>
      </c>
      <c r="L310" s="69">
        <f t="shared" si="38"/>
        <v>18</v>
      </c>
      <c r="M310" s="69">
        <f t="shared" si="40"/>
        <v>18</v>
      </c>
      <c r="N310" s="69">
        <f t="shared" si="41"/>
        <v>18</v>
      </c>
      <c r="O310" s="12">
        <v>3</v>
      </c>
      <c r="P310" s="71">
        <v>3</v>
      </c>
      <c r="Q310" s="122">
        <f t="shared" si="37"/>
        <v>150</v>
      </c>
      <c r="R310" s="22"/>
    </row>
    <row r="311" spans="1:18" ht="12.75">
      <c r="A311" s="109"/>
      <c r="B311" s="5" t="s">
        <v>21</v>
      </c>
      <c r="C311" s="8">
        <v>38197</v>
      </c>
      <c r="D311" s="71"/>
      <c r="E311" s="71"/>
      <c r="F311" s="71"/>
      <c r="G311" s="12"/>
      <c r="H311" s="69"/>
      <c r="I311" s="23"/>
      <c r="J311" s="12"/>
      <c r="K311" s="69">
        <f t="shared" si="39"/>
        <v>90</v>
      </c>
      <c r="L311" s="69">
        <f t="shared" si="38"/>
        <v>18</v>
      </c>
      <c r="M311" s="69">
        <f t="shared" si="40"/>
        <v>18</v>
      </c>
      <c r="N311" s="69">
        <f t="shared" si="41"/>
        <v>18</v>
      </c>
      <c r="O311" s="12">
        <v>3</v>
      </c>
      <c r="P311" s="71">
        <v>3</v>
      </c>
      <c r="Q311" s="122">
        <f t="shared" si="37"/>
        <v>150</v>
      </c>
      <c r="R311" s="22"/>
    </row>
    <row r="312" spans="1:22" ht="12.75">
      <c r="A312" s="109"/>
      <c r="B312" s="9" t="s">
        <v>16</v>
      </c>
      <c r="C312" s="7">
        <v>38198</v>
      </c>
      <c r="D312" s="68">
        <f>($D$4*I312)/100</f>
        <v>279</v>
      </c>
      <c r="E312" s="68">
        <f>($E$4*I312)/100</f>
        <v>77.5</v>
      </c>
      <c r="F312" s="68">
        <f>($F$4*I312)/100</f>
        <v>54.25</v>
      </c>
      <c r="G312" s="11"/>
      <c r="H312" s="68">
        <v>2</v>
      </c>
      <c r="I312" s="15">
        <f>I4*1.55</f>
        <v>155</v>
      </c>
      <c r="J312" s="11">
        <v>400</v>
      </c>
      <c r="K312" s="68">
        <f t="shared" si="39"/>
        <v>93</v>
      </c>
      <c r="L312" s="68">
        <f>($L$4*Q312)/100</f>
        <v>18.6</v>
      </c>
      <c r="M312" s="68">
        <f t="shared" si="40"/>
        <v>18.6</v>
      </c>
      <c r="N312" s="68">
        <f t="shared" si="41"/>
        <v>18.6</v>
      </c>
      <c r="O312" s="83">
        <v>3</v>
      </c>
      <c r="P312" s="68">
        <v>3</v>
      </c>
      <c r="Q312" s="119">
        <f aca="true" t="shared" si="42" ref="Q312:Q339">Q4*1.55</f>
        <v>155</v>
      </c>
      <c r="R312" s="131"/>
      <c r="V312" s="4"/>
    </row>
    <row r="313" spans="1:18" ht="12.75">
      <c r="A313" s="109"/>
      <c r="B313" s="5" t="s">
        <v>6</v>
      </c>
      <c r="C313" s="8">
        <v>38199</v>
      </c>
      <c r="D313" s="71"/>
      <c r="E313" s="71"/>
      <c r="F313" s="71"/>
      <c r="G313" s="10"/>
      <c r="H313" s="69"/>
      <c r="I313" s="23"/>
      <c r="J313" s="10"/>
      <c r="K313" s="69">
        <f t="shared" si="39"/>
        <v>93</v>
      </c>
      <c r="L313" s="69">
        <f aca="true" t="shared" si="43" ref="L313:L339">($L$5*Q313)/100</f>
        <v>18.6</v>
      </c>
      <c r="M313" s="69">
        <f t="shared" si="40"/>
        <v>18.6</v>
      </c>
      <c r="N313" s="69">
        <f t="shared" si="41"/>
        <v>18.6</v>
      </c>
      <c r="O313" s="10">
        <v>3</v>
      </c>
      <c r="P313" s="71">
        <v>3</v>
      </c>
      <c r="Q313" s="122">
        <f t="shared" si="42"/>
        <v>155</v>
      </c>
      <c r="R313" s="22"/>
    </row>
    <row r="314" spans="1:18" ht="12.75">
      <c r="A314" s="109"/>
      <c r="B314" s="5" t="s">
        <v>17</v>
      </c>
      <c r="C314" s="8">
        <v>38200</v>
      </c>
      <c r="D314" s="71"/>
      <c r="E314" s="71"/>
      <c r="F314" s="71"/>
      <c r="G314" s="10"/>
      <c r="H314" s="69"/>
      <c r="I314" s="22"/>
      <c r="J314" s="10"/>
      <c r="K314" s="69">
        <f t="shared" si="39"/>
        <v>93</v>
      </c>
      <c r="L314" s="69">
        <f t="shared" si="43"/>
        <v>18.6</v>
      </c>
      <c r="M314" s="69">
        <f t="shared" si="40"/>
        <v>18.6</v>
      </c>
      <c r="N314" s="69">
        <f t="shared" si="41"/>
        <v>18.6</v>
      </c>
      <c r="O314" s="10">
        <v>3</v>
      </c>
      <c r="P314" s="71">
        <v>3</v>
      </c>
      <c r="Q314" s="122">
        <f t="shared" si="42"/>
        <v>155</v>
      </c>
      <c r="R314" s="22"/>
    </row>
    <row r="315" spans="1:18" ht="12.75">
      <c r="A315" s="109"/>
      <c r="B315" s="5" t="s">
        <v>18</v>
      </c>
      <c r="C315" s="8">
        <v>38201</v>
      </c>
      <c r="D315" s="71"/>
      <c r="E315" s="71"/>
      <c r="F315" s="71"/>
      <c r="G315" s="10"/>
      <c r="H315" s="69"/>
      <c r="I315" s="22"/>
      <c r="J315" s="10"/>
      <c r="K315" s="69">
        <f t="shared" si="39"/>
        <v>93</v>
      </c>
      <c r="L315" s="69">
        <f t="shared" si="43"/>
        <v>18.6</v>
      </c>
      <c r="M315" s="69">
        <f t="shared" si="40"/>
        <v>18.6</v>
      </c>
      <c r="N315" s="69">
        <f t="shared" si="41"/>
        <v>18.6</v>
      </c>
      <c r="O315" s="10">
        <v>3</v>
      </c>
      <c r="P315" s="71">
        <v>3</v>
      </c>
      <c r="Q315" s="122">
        <f t="shared" si="42"/>
        <v>155</v>
      </c>
      <c r="R315" s="22"/>
    </row>
    <row r="316" spans="1:18" ht="12.75">
      <c r="A316" s="109"/>
      <c r="B316" s="5" t="s">
        <v>19</v>
      </c>
      <c r="C316" s="8">
        <v>38202</v>
      </c>
      <c r="D316" s="71"/>
      <c r="E316" s="71"/>
      <c r="F316" s="71"/>
      <c r="G316" s="10"/>
      <c r="H316" s="69"/>
      <c r="I316" s="22"/>
      <c r="J316" s="10"/>
      <c r="K316" s="69">
        <f t="shared" si="39"/>
        <v>93</v>
      </c>
      <c r="L316" s="69">
        <f t="shared" si="43"/>
        <v>18.6</v>
      </c>
      <c r="M316" s="69">
        <f t="shared" si="40"/>
        <v>18.6</v>
      </c>
      <c r="N316" s="69">
        <f t="shared" si="41"/>
        <v>18.6</v>
      </c>
      <c r="O316" s="10">
        <v>3</v>
      </c>
      <c r="P316" s="71">
        <v>3</v>
      </c>
      <c r="Q316" s="122">
        <f t="shared" si="42"/>
        <v>155</v>
      </c>
      <c r="R316" s="22"/>
    </row>
    <row r="317" spans="1:18" ht="12.75">
      <c r="A317" s="109"/>
      <c r="B317" s="5" t="s">
        <v>20</v>
      </c>
      <c r="C317" s="8">
        <v>38203</v>
      </c>
      <c r="D317" s="71"/>
      <c r="E317" s="71"/>
      <c r="F317" s="71"/>
      <c r="G317" s="10"/>
      <c r="H317" s="69"/>
      <c r="I317" s="22"/>
      <c r="J317" s="10"/>
      <c r="K317" s="69">
        <f t="shared" si="39"/>
        <v>93</v>
      </c>
      <c r="L317" s="69">
        <f t="shared" si="43"/>
        <v>18.6</v>
      </c>
      <c r="M317" s="69">
        <f t="shared" si="40"/>
        <v>18.6</v>
      </c>
      <c r="N317" s="69">
        <f t="shared" si="41"/>
        <v>18.6</v>
      </c>
      <c r="O317" s="10">
        <v>3</v>
      </c>
      <c r="P317" s="71">
        <v>3</v>
      </c>
      <c r="Q317" s="122">
        <f t="shared" si="42"/>
        <v>155</v>
      </c>
      <c r="R317" s="22"/>
    </row>
    <row r="318" spans="1:18" ht="12.75">
      <c r="A318" s="109"/>
      <c r="B318" s="5" t="s">
        <v>21</v>
      </c>
      <c r="C318" s="8">
        <v>38204</v>
      </c>
      <c r="D318" s="71"/>
      <c r="E318" s="71"/>
      <c r="F318" s="71"/>
      <c r="G318" s="10"/>
      <c r="H318" s="69"/>
      <c r="I318" s="22"/>
      <c r="J318" s="10"/>
      <c r="K318" s="69">
        <f t="shared" si="39"/>
        <v>93</v>
      </c>
      <c r="L318" s="69">
        <f t="shared" si="43"/>
        <v>18.6</v>
      </c>
      <c r="M318" s="69">
        <f t="shared" si="40"/>
        <v>18.6</v>
      </c>
      <c r="N318" s="69">
        <f t="shared" si="41"/>
        <v>18.6</v>
      </c>
      <c r="O318" s="10">
        <v>3</v>
      </c>
      <c r="P318" s="71">
        <v>3</v>
      </c>
      <c r="Q318" s="122">
        <f t="shared" si="42"/>
        <v>155</v>
      </c>
      <c r="R318" s="22"/>
    </row>
    <row r="319" spans="1:18" ht="12.75">
      <c r="A319" s="109"/>
      <c r="B319" s="53" t="s">
        <v>16</v>
      </c>
      <c r="C319" s="6">
        <v>38205</v>
      </c>
      <c r="D319" s="70">
        <f>($D$4*I319)/100</f>
        <v>279</v>
      </c>
      <c r="E319" s="70">
        <f>($E$4*I319)/100</f>
        <v>77.5</v>
      </c>
      <c r="F319" s="70">
        <f>($F$4*I319)/100</f>
        <v>54.25</v>
      </c>
      <c r="G319" s="54"/>
      <c r="H319" s="70">
        <v>2</v>
      </c>
      <c r="I319" s="55">
        <f>I11*1.55</f>
        <v>155</v>
      </c>
      <c r="J319" s="54">
        <v>400</v>
      </c>
      <c r="K319" s="70">
        <f t="shared" si="39"/>
        <v>93</v>
      </c>
      <c r="L319" s="70">
        <f t="shared" si="43"/>
        <v>18.6</v>
      </c>
      <c r="M319" s="70">
        <f t="shared" si="40"/>
        <v>18.6</v>
      </c>
      <c r="N319" s="70">
        <f t="shared" si="41"/>
        <v>18.6</v>
      </c>
      <c r="O319" s="54">
        <v>3</v>
      </c>
      <c r="P319" s="70">
        <v>3</v>
      </c>
      <c r="Q319" s="123">
        <f t="shared" si="42"/>
        <v>155</v>
      </c>
      <c r="R319" s="22"/>
    </row>
    <row r="320" spans="1:18" ht="12.75">
      <c r="A320" s="109"/>
      <c r="B320" s="5" t="s">
        <v>6</v>
      </c>
      <c r="C320" s="8">
        <v>38206</v>
      </c>
      <c r="D320" s="71"/>
      <c r="E320" s="71"/>
      <c r="F320" s="71"/>
      <c r="G320" s="10"/>
      <c r="H320" s="69"/>
      <c r="I320" s="22"/>
      <c r="J320" s="12"/>
      <c r="K320" s="69">
        <f t="shared" si="39"/>
        <v>93</v>
      </c>
      <c r="L320" s="69">
        <f t="shared" si="43"/>
        <v>18.6</v>
      </c>
      <c r="M320" s="69">
        <f t="shared" si="40"/>
        <v>18.6</v>
      </c>
      <c r="N320" s="69">
        <f t="shared" si="41"/>
        <v>18.6</v>
      </c>
      <c r="O320" s="12">
        <v>3</v>
      </c>
      <c r="P320" s="71">
        <v>3</v>
      </c>
      <c r="Q320" s="122">
        <f t="shared" si="42"/>
        <v>155</v>
      </c>
      <c r="R320" s="22"/>
    </row>
    <row r="321" spans="1:18" ht="12.75">
      <c r="A321" s="109"/>
      <c r="B321" s="5" t="s">
        <v>17</v>
      </c>
      <c r="C321" s="8">
        <v>38207</v>
      </c>
      <c r="D321" s="71"/>
      <c r="E321" s="71"/>
      <c r="F321" s="71"/>
      <c r="G321" s="10"/>
      <c r="H321" s="69"/>
      <c r="I321" s="22"/>
      <c r="J321" s="12"/>
      <c r="K321" s="69">
        <f t="shared" si="39"/>
        <v>93</v>
      </c>
      <c r="L321" s="69">
        <f t="shared" si="43"/>
        <v>18.6</v>
      </c>
      <c r="M321" s="69">
        <f t="shared" si="40"/>
        <v>18.6</v>
      </c>
      <c r="N321" s="69">
        <f t="shared" si="41"/>
        <v>18.6</v>
      </c>
      <c r="O321" s="12">
        <v>3</v>
      </c>
      <c r="P321" s="71">
        <v>3</v>
      </c>
      <c r="Q321" s="122">
        <f t="shared" si="42"/>
        <v>155</v>
      </c>
      <c r="R321" s="22"/>
    </row>
    <row r="322" spans="1:18" ht="12.75">
      <c r="A322" s="109"/>
      <c r="B322" s="5" t="s">
        <v>18</v>
      </c>
      <c r="C322" s="8">
        <v>38208</v>
      </c>
      <c r="D322" s="71"/>
      <c r="E322" s="71"/>
      <c r="F322" s="71"/>
      <c r="G322" s="10"/>
      <c r="H322" s="69"/>
      <c r="I322" s="22"/>
      <c r="J322" s="12"/>
      <c r="K322" s="69">
        <f t="shared" si="39"/>
        <v>93</v>
      </c>
      <c r="L322" s="69">
        <f t="shared" si="43"/>
        <v>18.6</v>
      </c>
      <c r="M322" s="69">
        <f t="shared" si="40"/>
        <v>18.6</v>
      </c>
      <c r="N322" s="69">
        <f t="shared" si="41"/>
        <v>18.6</v>
      </c>
      <c r="O322" s="12">
        <v>3</v>
      </c>
      <c r="P322" s="71">
        <v>3</v>
      </c>
      <c r="Q322" s="122">
        <f t="shared" si="42"/>
        <v>155</v>
      </c>
      <c r="R322" s="22"/>
    </row>
    <row r="323" spans="1:18" ht="12.75">
      <c r="A323" s="109"/>
      <c r="B323" s="5" t="s">
        <v>19</v>
      </c>
      <c r="C323" s="8">
        <v>38209</v>
      </c>
      <c r="D323" s="71"/>
      <c r="E323" s="71"/>
      <c r="F323" s="71"/>
      <c r="G323" s="10"/>
      <c r="H323" s="69"/>
      <c r="I323" s="22"/>
      <c r="J323" s="12"/>
      <c r="K323" s="69">
        <f t="shared" si="39"/>
        <v>93</v>
      </c>
      <c r="L323" s="69">
        <f t="shared" si="43"/>
        <v>18.6</v>
      </c>
      <c r="M323" s="69">
        <f t="shared" si="40"/>
        <v>18.6</v>
      </c>
      <c r="N323" s="69">
        <f t="shared" si="41"/>
        <v>18.6</v>
      </c>
      <c r="O323" s="12">
        <v>3</v>
      </c>
      <c r="P323" s="71">
        <v>3</v>
      </c>
      <c r="Q323" s="122">
        <f t="shared" si="42"/>
        <v>155</v>
      </c>
      <c r="R323" s="22"/>
    </row>
    <row r="324" spans="1:18" ht="12.75">
      <c r="A324" s="109"/>
      <c r="B324" s="5" t="s">
        <v>20</v>
      </c>
      <c r="C324" s="8">
        <v>38210</v>
      </c>
      <c r="D324" s="71"/>
      <c r="E324" s="71"/>
      <c r="F324" s="71"/>
      <c r="G324" s="10"/>
      <c r="H324" s="69"/>
      <c r="I324" s="22"/>
      <c r="J324" s="12"/>
      <c r="K324" s="69">
        <f t="shared" si="39"/>
        <v>93</v>
      </c>
      <c r="L324" s="69">
        <f t="shared" si="43"/>
        <v>18.6</v>
      </c>
      <c r="M324" s="69">
        <f t="shared" si="40"/>
        <v>18.6</v>
      </c>
      <c r="N324" s="69">
        <f t="shared" si="41"/>
        <v>18.6</v>
      </c>
      <c r="O324" s="12">
        <v>3</v>
      </c>
      <c r="P324" s="71">
        <v>3</v>
      </c>
      <c r="Q324" s="122">
        <f t="shared" si="42"/>
        <v>155</v>
      </c>
      <c r="R324" s="22"/>
    </row>
    <row r="325" spans="1:18" ht="12.75">
      <c r="A325" s="109"/>
      <c r="B325" s="5" t="s">
        <v>21</v>
      </c>
      <c r="C325" s="8">
        <v>38211</v>
      </c>
      <c r="D325" s="71"/>
      <c r="E325" s="71"/>
      <c r="F325" s="71"/>
      <c r="G325" s="10"/>
      <c r="H325" s="69"/>
      <c r="I325" s="22"/>
      <c r="J325" s="12"/>
      <c r="K325" s="69">
        <f t="shared" si="39"/>
        <v>93</v>
      </c>
      <c r="L325" s="69">
        <f t="shared" si="43"/>
        <v>18.6</v>
      </c>
      <c r="M325" s="69">
        <f t="shared" si="40"/>
        <v>18.6</v>
      </c>
      <c r="N325" s="69">
        <f t="shared" si="41"/>
        <v>18.6</v>
      </c>
      <c r="O325" s="12">
        <v>3</v>
      </c>
      <c r="P325" s="71">
        <v>3</v>
      </c>
      <c r="Q325" s="122">
        <f t="shared" si="42"/>
        <v>155</v>
      </c>
      <c r="R325" s="22"/>
    </row>
    <row r="326" spans="1:18" ht="12.75">
      <c r="A326" s="109"/>
      <c r="B326" s="53" t="s">
        <v>16</v>
      </c>
      <c r="C326" s="6">
        <v>38212</v>
      </c>
      <c r="D326" s="70">
        <f>($D$4*I326)/100</f>
        <v>279</v>
      </c>
      <c r="E326" s="70">
        <f>($E$4*I326)/100</f>
        <v>77.5</v>
      </c>
      <c r="F326" s="70">
        <f>($F$4*I326)/100</f>
        <v>54.25</v>
      </c>
      <c r="G326" s="54"/>
      <c r="H326" s="70">
        <v>2</v>
      </c>
      <c r="I326" s="55">
        <f>I18*1.55</f>
        <v>155</v>
      </c>
      <c r="J326" s="54">
        <v>400</v>
      </c>
      <c r="K326" s="70">
        <f t="shared" si="39"/>
        <v>93</v>
      </c>
      <c r="L326" s="70">
        <f t="shared" si="43"/>
        <v>18.6</v>
      </c>
      <c r="M326" s="70">
        <f t="shared" si="40"/>
        <v>18.6</v>
      </c>
      <c r="N326" s="70">
        <f t="shared" si="41"/>
        <v>18.6</v>
      </c>
      <c r="O326" s="54">
        <v>3</v>
      </c>
      <c r="P326" s="70">
        <v>3</v>
      </c>
      <c r="Q326" s="123">
        <f t="shared" si="42"/>
        <v>155</v>
      </c>
      <c r="R326" s="22"/>
    </row>
    <row r="327" spans="1:18" ht="12.75">
      <c r="A327" s="109"/>
      <c r="B327" s="5" t="s">
        <v>6</v>
      </c>
      <c r="C327" s="8">
        <v>38213</v>
      </c>
      <c r="D327" s="71"/>
      <c r="E327" s="71"/>
      <c r="F327" s="71"/>
      <c r="G327" s="10"/>
      <c r="H327" s="69"/>
      <c r="I327" s="22"/>
      <c r="J327" s="12"/>
      <c r="K327" s="69">
        <f t="shared" si="39"/>
        <v>93</v>
      </c>
      <c r="L327" s="69">
        <f t="shared" si="43"/>
        <v>18.6</v>
      </c>
      <c r="M327" s="69">
        <f t="shared" si="40"/>
        <v>18.6</v>
      </c>
      <c r="N327" s="69">
        <f t="shared" si="41"/>
        <v>18.6</v>
      </c>
      <c r="O327" s="12">
        <v>3</v>
      </c>
      <c r="P327" s="71">
        <v>3</v>
      </c>
      <c r="Q327" s="122">
        <f t="shared" si="42"/>
        <v>155</v>
      </c>
      <c r="R327" s="22"/>
    </row>
    <row r="328" spans="1:18" ht="12.75">
      <c r="A328" s="109"/>
      <c r="B328" s="5" t="s">
        <v>17</v>
      </c>
      <c r="C328" s="8">
        <v>38214</v>
      </c>
      <c r="D328" s="71"/>
      <c r="E328" s="71"/>
      <c r="F328" s="71"/>
      <c r="G328" s="10"/>
      <c r="H328" s="69"/>
      <c r="I328" s="22"/>
      <c r="J328" s="12"/>
      <c r="K328" s="69">
        <f t="shared" si="39"/>
        <v>93</v>
      </c>
      <c r="L328" s="69">
        <f t="shared" si="43"/>
        <v>18.6</v>
      </c>
      <c r="M328" s="69">
        <f t="shared" si="40"/>
        <v>18.6</v>
      </c>
      <c r="N328" s="69">
        <f t="shared" si="41"/>
        <v>18.6</v>
      </c>
      <c r="O328" s="12">
        <v>3</v>
      </c>
      <c r="P328" s="71">
        <v>3</v>
      </c>
      <c r="Q328" s="122">
        <f t="shared" si="42"/>
        <v>155</v>
      </c>
      <c r="R328" s="22"/>
    </row>
    <row r="329" spans="1:18" ht="12.75">
      <c r="A329" s="109"/>
      <c r="B329" s="5" t="s">
        <v>18</v>
      </c>
      <c r="C329" s="8">
        <v>38215</v>
      </c>
      <c r="D329" s="71"/>
      <c r="E329" s="71"/>
      <c r="F329" s="71"/>
      <c r="G329" s="10"/>
      <c r="H329" s="69"/>
      <c r="I329" s="22"/>
      <c r="J329" s="12"/>
      <c r="K329" s="69">
        <f t="shared" si="39"/>
        <v>93</v>
      </c>
      <c r="L329" s="69">
        <f t="shared" si="43"/>
        <v>18.6</v>
      </c>
      <c r="M329" s="69">
        <f t="shared" si="40"/>
        <v>18.6</v>
      </c>
      <c r="N329" s="69">
        <f t="shared" si="41"/>
        <v>18.6</v>
      </c>
      <c r="O329" s="12">
        <v>3</v>
      </c>
      <c r="P329" s="71">
        <v>3</v>
      </c>
      <c r="Q329" s="122">
        <f t="shared" si="42"/>
        <v>155</v>
      </c>
      <c r="R329" s="22"/>
    </row>
    <row r="330" spans="1:18" ht="12.75">
      <c r="A330" s="109"/>
      <c r="B330" s="5" t="s">
        <v>19</v>
      </c>
      <c r="C330" s="8">
        <v>38216</v>
      </c>
      <c r="D330" s="71"/>
      <c r="E330" s="71"/>
      <c r="F330" s="71"/>
      <c r="G330" s="10"/>
      <c r="H330" s="69"/>
      <c r="I330" s="22"/>
      <c r="J330" s="12"/>
      <c r="K330" s="69">
        <f t="shared" si="39"/>
        <v>93</v>
      </c>
      <c r="L330" s="69">
        <f t="shared" si="43"/>
        <v>18.6</v>
      </c>
      <c r="M330" s="69">
        <f t="shared" si="40"/>
        <v>18.6</v>
      </c>
      <c r="N330" s="69">
        <f t="shared" si="41"/>
        <v>18.6</v>
      </c>
      <c r="O330" s="12">
        <v>3</v>
      </c>
      <c r="P330" s="71">
        <v>3</v>
      </c>
      <c r="Q330" s="122">
        <f t="shared" si="42"/>
        <v>155</v>
      </c>
      <c r="R330" s="22"/>
    </row>
    <row r="331" spans="1:18" ht="12.75">
      <c r="A331" s="109"/>
      <c r="B331" s="5" t="s">
        <v>20</v>
      </c>
      <c r="C331" s="8">
        <v>38217</v>
      </c>
      <c r="D331" s="71"/>
      <c r="E331" s="71"/>
      <c r="F331" s="71"/>
      <c r="G331" s="10"/>
      <c r="H331" s="69"/>
      <c r="I331" s="22"/>
      <c r="J331" s="12"/>
      <c r="K331" s="69">
        <f t="shared" si="39"/>
        <v>93</v>
      </c>
      <c r="L331" s="69">
        <f t="shared" si="43"/>
        <v>18.6</v>
      </c>
      <c r="M331" s="69">
        <f t="shared" si="40"/>
        <v>18.6</v>
      </c>
      <c r="N331" s="69">
        <f t="shared" si="41"/>
        <v>18.6</v>
      </c>
      <c r="O331" s="12">
        <v>3</v>
      </c>
      <c r="P331" s="71">
        <v>3</v>
      </c>
      <c r="Q331" s="122">
        <f t="shared" si="42"/>
        <v>155</v>
      </c>
      <c r="R331" s="22"/>
    </row>
    <row r="332" spans="1:18" ht="12.75">
      <c r="A332" s="109"/>
      <c r="B332" s="5" t="s">
        <v>21</v>
      </c>
      <c r="C332" s="8">
        <v>38218</v>
      </c>
      <c r="D332" s="71"/>
      <c r="E332" s="71"/>
      <c r="F332" s="71"/>
      <c r="G332" s="10"/>
      <c r="H332" s="69"/>
      <c r="I332" s="22"/>
      <c r="J332" s="12"/>
      <c r="K332" s="69">
        <f t="shared" si="39"/>
        <v>93</v>
      </c>
      <c r="L332" s="69">
        <f t="shared" si="43"/>
        <v>18.6</v>
      </c>
      <c r="M332" s="69">
        <f t="shared" si="40"/>
        <v>18.6</v>
      </c>
      <c r="N332" s="69">
        <f t="shared" si="41"/>
        <v>18.6</v>
      </c>
      <c r="O332" s="12">
        <v>3</v>
      </c>
      <c r="P332" s="71">
        <v>3</v>
      </c>
      <c r="Q332" s="122">
        <f t="shared" si="42"/>
        <v>155</v>
      </c>
      <c r="R332" s="22"/>
    </row>
    <row r="333" spans="1:18" ht="12.75">
      <c r="A333" s="109"/>
      <c r="B333" s="53" t="s">
        <v>16</v>
      </c>
      <c r="C333" s="6">
        <v>38219</v>
      </c>
      <c r="D333" s="70">
        <f>($D$4*I333)/100</f>
        <v>279</v>
      </c>
      <c r="E333" s="70">
        <f>($E$4*I333)/100</f>
        <v>77.5</v>
      </c>
      <c r="F333" s="70">
        <f>($F$4*I333)/100</f>
        <v>54.25</v>
      </c>
      <c r="G333" s="54"/>
      <c r="H333" s="70">
        <v>2</v>
      </c>
      <c r="I333" s="55">
        <f>I25*1.55</f>
        <v>155</v>
      </c>
      <c r="J333" s="54">
        <v>400</v>
      </c>
      <c r="K333" s="70">
        <f t="shared" si="39"/>
        <v>93</v>
      </c>
      <c r="L333" s="70">
        <f t="shared" si="43"/>
        <v>18.6</v>
      </c>
      <c r="M333" s="70">
        <f t="shared" si="40"/>
        <v>18.6</v>
      </c>
      <c r="N333" s="70">
        <f t="shared" si="41"/>
        <v>18.6</v>
      </c>
      <c r="O333" s="54">
        <v>3</v>
      </c>
      <c r="P333" s="70">
        <v>3</v>
      </c>
      <c r="Q333" s="123">
        <f t="shared" si="42"/>
        <v>155</v>
      </c>
      <c r="R333" s="22"/>
    </row>
    <row r="334" spans="1:18" ht="12.75">
      <c r="A334" s="109"/>
      <c r="B334" s="5" t="s">
        <v>6</v>
      </c>
      <c r="C334" s="8">
        <v>38220</v>
      </c>
      <c r="D334" s="71"/>
      <c r="E334" s="71"/>
      <c r="F334" s="71"/>
      <c r="G334" s="10"/>
      <c r="H334" s="69"/>
      <c r="I334" s="22"/>
      <c r="J334" s="12"/>
      <c r="K334" s="69">
        <f t="shared" si="39"/>
        <v>93</v>
      </c>
      <c r="L334" s="69">
        <f t="shared" si="43"/>
        <v>18.6</v>
      </c>
      <c r="M334" s="69">
        <f t="shared" si="40"/>
        <v>18.6</v>
      </c>
      <c r="N334" s="69">
        <f t="shared" si="41"/>
        <v>18.6</v>
      </c>
      <c r="O334" s="12">
        <v>3</v>
      </c>
      <c r="P334" s="71">
        <v>3</v>
      </c>
      <c r="Q334" s="122">
        <f t="shared" si="42"/>
        <v>155</v>
      </c>
      <c r="R334" s="22"/>
    </row>
    <row r="335" spans="1:18" ht="12.75">
      <c r="A335" s="109"/>
      <c r="B335" s="5" t="s">
        <v>17</v>
      </c>
      <c r="C335" s="8">
        <v>38221</v>
      </c>
      <c r="D335" s="71"/>
      <c r="E335" s="71"/>
      <c r="F335" s="71"/>
      <c r="G335" s="10"/>
      <c r="H335" s="69"/>
      <c r="I335" s="22"/>
      <c r="J335" s="12"/>
      <c r="K335" s="69">
        <f t="shared" si="39"/>
        <v>93</v>
      </c>
      <c r="L335" s="69">
        <f t="shared" si="43"/>
        <v>18.6</v>
      </c>
      <c r="M335" s="69">
        <f t="shared" si="40"/>
        <v>18.6</v>
      </c>
      <c r="N335" s="69">
        <f t="shared" si="41"/>
        <v>18.6</v>
      </c>
      <c r="O335" s="12">
        <v>3</v>
      </c>
      <c r="P335" s="71">
        <v>3</v>
      </c>
      <c r="Q335" s="122">
        <f t="shared" si="42"/>
        <v>155</v>
      </c>
      <c r="R335" s="22"/>
    </row>
    <row r="336" spans="1:18" ht="12.75">
      <c r="A336" s="109"/>
      <c r="B336" s="5" t="s">
        <v>18</v>
      </c>
      <c r="C336" s="8">
        <v>38222</v>
      </c>
      <c r="D336" s="71"/>
      <c r="E336" s="71"/>
      <c r="F336" s="71"/>
      <c r="G336" s="12"/>
      <c r="H336" s="69"/>
      <c r="I336" s="22"/>
      <c r="J336" s="12"/>
      <c r="K336" s="69">
        <f t="shared" si="39"/>
        <v>93</v>
      </c>
      <c r="L336" s="69">
        <f t="shared" si="43"/>
        <v>18.6</v>
      </c>
      <c r="M336" s="69">
        <f t="shared" si="40"/>
        <v>18.6</v>
      </c>
      <c r="N336" s="69">
        <f t="shared" si="41"/>
        <v>18.6</v>
      </c>
      <c r="O336" s="12">
        <v>3</v>
      </c>
      <c r="P336" s="71">
        <v>3</v>
      </c>
      <c r="Q336" s="122">
        <f t="shared" si="42"/>
        <v>155</v>
      </c>
      <c r="R336" s="22"/>
    </row>
    <row r="337" spans="1:18" ht="12.75">
      <c r="A337" s="109"/>
      <c r="B337" s="5" t="s">
        <v>19</v>
      </c>
      <c r="C337" s="8">
        <v>38223</v>
      </c>
      <c r="D337" s="71"/>
      <c r="E337" s="71"/>
      <c r="F337" s="71"/>
      <c r="G337" s="12"/>
      <c r="H337" s="69"/>
      <c r="I337" s="22"/>
      <c r="J337" s="12"/>
      <c r="K337" s="69">
        <f t="shared" si="39"/>
        <v>93</v>
      </c>
      <c r="L337" s="69">
        <f t="shared" si="43"/>
        <v>18.6</v>
      </c>
      <c r="M337" s="69">
        <f t="shared" si="40"/>
        <v>18.6</v>
      </c>
      <c r="N337" s="69">
        <f t="shared" si="41"/>
        <v>18.6</v>
      </c>
      <c r="O337" s="12">
        <v>3</v>
      </c>
      <c r="P337" s="71">
        <v>3</v>
      </c>
      <c r="Q337" s="122">
        <f t="shared" si="42"/>
        <v>155</v>
      </c>
      <c r="R337" s="22"/>
    </row>
    <row r="338" spans="1:18" ht="12.75">
      <c r="A338" s="109"/>
      <c r="B338" s="5" t="s">
        <v>20</v>
      </c>
      <c r="C338" s="8">
        <v>38224</v>
      </c>
      <c r="D338" s="71"/>
      <c r="E338" s="71"/>
      <c r="F338" s="71"/>
      <c r="G338" s="12"/>
      <c r="H338" s="69"/>
      <c r="I338" s="22"/>
      <c r="J338" s="12"/>
      <c r="K338" s="69">
        <f t="shared" si="39"/>
        <v>93</v>
      </c>
      <c r="L338" s="69">
        <f t="shared" si="43"/>
        <v>18.6</v>
      </c>
      <c r="M338" s="69">
        <f t="shared" si="40"/>
        <v>18.6</v>
      </c>
      <c r="N338" s="69">
        <f t="shared" si="41"/>
        <v>18.6</v>
      </c>
      <c r="O338" s="12">
        <v>3</v>
      </c>
      <c r="P338" s="71">
        <v>3</v>
      </c>
      <c r="Q338" s="122">
        <f t="shared" si="42"/>
        <v>155</v>
      </c>
      <c r="R338" s="22"/>
    </row>
    <row r="339" spans="1:18" ht="12.75">
      <c r="A339" s="109"/>
      <c r="B339" s="5" t="s">
        <v>21</v>
      </c>
      <c r="C339" s="8">
        <v>38225</v>
      </c>
      <c r="D339" s="71"/>
      <c r="E339" s="71"/>
      <c r="F339" s="71"/>
      <c r="G339" s="12"/>
      <c r="H339" s="69"/>
      <c r="I339" s="23"/>
      <c r="J339" s="12"/>
      <c r="K339" s="69">
        <f t="shared" si="39"/>
        <v>93</v>
      </c>
      <c r="L339" s="69">
        <f t="shared" si="43"/>
        <v>18.6</v>
      </c>
      <c r="M339" s="69">
        <f t="shared" si="40"/>
        <v>18.6</v>
      </c>
      <c r="N339" s="69">
        <f t="shared" si="41"/>
        <v>18.6</v>
      </c>
      <c r="O339" s="12">
        <v>3</v>
      </c>
      <c r="P339" s="71">
        <v>3</v>
      </c>
      <c r="Q339" s="122">
        <f t="shared" si="42"/>
        <v>155</v>
      </c>
      <c r="R339" s="22"/>
    </row>
    <row r="340" spans="1:18" ht="12.75">
      <c r="A340" s="109"/>
      <c r="B340" s="9" t="s">
        <v>16</v>
      </c>
      <c r="C340" s="7">
        <v>38226</v>
      </c>
      <c r="D340" s="68">
        <f>($D$4*I340)/100</f>
        <v>288</v>
      </c>
      <c r="E340" s="68">
        <f>($E$4*I340)/100</f>
        <v>80</v>
      </c>
      <c r="F340" s="68">
        <f>($F$4*I340)/100</f>
        <v>56</v>
      </c>
      <c r="G340" s="11"/>
      <c r="H340" s="68">
        <v>2</v>
      </c>
      <c r="I340" s="15">
        <f>I4*1.6</f>
        <v>160</v>
      </c>
      <c r="J340" s="11">
        <v>400</v>
      </c>
      <c r="K340" s="68">
        <f t="shared" si="39"/>
        <v>96</v>
      </c>
      <c r="L340" s="68">
        <f>($L$4*Q340)/100</f>
        <v>19.2</v>
      </c>
      <c r="M340" s="68">
        <f t="shared" si="40"/>
        <v>19.2</v>
      </c>
      <c r="N340" s="68">
        <f t="shared" si="41"/>
        <v>19.2</v>
      </c>
      <c r="O340" s="83">
        <v>3</v>
      </c>
      <c r="P340" s="68">
        <v>3</v>
      </c>
      <c r="Q340" s="119">
        <f aca="true" t="shared" si="44" ref="Q340:Q367">Q4*1.6</f>
        <v>160</v>
      </c>
      <c r="R340" s="131"/>
    </row>
    <row r="341" spans="1:18" ht="12.75">
      <c r="A341" s="109"/>
      <c r="B341" s="5" t="s">
        <v>6</v>
      </c>
      <c r="C341" s="8">
        <v>38227</v>
      </c>
      <c r="D341" s="71"/>
      <c r="E341" s="71"/>
      <c r="F341" s="71"/>
      <c r="G341" s="10"/>
      <c r="H341" s="69"/>
      <c r="I341" s="23"/>
      <c r="J341" s="10"/>
      <c r="K341" s="69">
        <f t="shared" si="39"/>
        <v>96</v>
      </c>
      <c r="L341" s="69">
        <f aca="true" t="shared" si="45" ref="L341:L370">($L$5*Q341)/100</f>
        <v>19.2</v>
      </c>
      <c r="M341" s="69">
        <f t="shared" si="40"/>
        <v>19.2</v>
      </c>
      <c r="N341" s="69">
        <f t="shared" si="41"/>
        <v>19.2</v>
      </c>
      <c r="O341" s="10">
        <v>3</v>
      </c>
      <c r="P341" s="71">
        <v>3</v>
      </c>
      <c r="Q341" s="122">
        <f t="shared" si="44"/>
        <v>160</v>
      </c>
      <c r="R341" s="22"/>
    </row>
    <row r="342" spans="1:18" ht="12.75">
      <c r="A342" s="109"/>
      <c r="B342" s="5" t="s">
        <v>17</v>
      </c>
      <c r="C342" s="8">
        <v>38228</v>
      </c>
      <c r="D342" s="71"/>
      <c r="E342" s="71"/>
      <c r="F342" s="71"/>
      <c r="G342" s="10"/>
      <c r="H342" s="69"/>
      <c r="I342" s="25"/>
      <c r="J342" s="10"/>
      <c r="K342" s="69">
        <f t="shared" si="39"/>
        <v>96</v>
      </c>
      <c r="L342" s="69">
        <f t="shared" si="45"/>
        <v>19.2</v>
      </c>
      <c r="M342" s="69">
        <f t="shared" si="40"/>
        <v>19.2</v>
      </c>
      <c r="N342" s="69">
        <f t="shared" si="41"/>
        <v>19.2</v>
      </c>
      <c r="O342" s="10">
        <v>3</v>
      </c>
      <c r="P342" s="71">
        <v>3</v>
      </c>
      <c r="Q342" s="122">
        <f t="shared" si="44"/>
        <v>160</v>
      </c>
      <c r="R342" s="22"/>
    </row>
    <row r="343" spans="1:18" ht="12.75">
      <c r="A343" s="109"/>
      <c r="B343" s="5" t="s">
        <v>18</v>
      </c>
      <c r="C343" s="8">
        <v>38229</v>
      </c>
      <c r="D343" s="71"/>
      <c r="E343" s="71"/>
      <c r="F343" s="71"/>
      <c r="G343" s="10"/>
      <c r="H343" s="69"/>
      <c r="I343" s="22"/>
      <c r="J343" s="10"/>
      <c r="K343" s="69">
        <f t="shared" si="39"/>
        <v>96</v>
      </c>
      <c r="L343" s="69">
        <f t="shared" si="45"/>
        <v>19.2</v>
      </c>
      <c r="M343" s="69">
        <f t="shared" si="40"/>
        <v>19.2</v>
      </c>
      <c r="N343" s="69">
        <f t="shared" si="41"/>
        <v>19.2</v>
      </c>
      <c r="O343" s="10">
        <v>3</v>
      </c>
      <c r="P343" s="71">
        <v>3</v>
      </c>
      <c r="Q343" s="122">
        <f t="shared" si="44"/>
        <v>160</v>
      </c>
      <c r="R343" s="22"/>
    </row>
    <row r="344" spans="1:18" ht="12.75">
      <c r="A344" s="109"/>
      <c r="B344" s="5" t="s">
        <v>19</v>
      </c>
      <c r="C344" s="8">
        <v>38230</v>
      </c>
      <c r="D344" s="71"/>
      <c r="E344" s="71"/>
      <c r="F344" s="71"/>
      <c r="G344" s="10"/>
      <c r="H344" s="69"/>
      <c r="I344" s="22"/>
      <c r="J344" s="10"/>
      <c r="K344" s="69">
        <f t="shared" si="39"/>
        <v>96</v>
      </c>
      <c r="L344" s="69">
        <f t="shared" si="45"/>
        <v>19.2</v>
      </c>
      <c r="M344" s="69">
        <f t="shared" si="40"/>
        <v>19.2</v>
      </c>
      <c r="N344" s="69">
        <f t="shared" si="41"/>
        <v>19.2</v>
      </c>
      <c r="O344" s="10">
        <v>3</v>
      </c>
      <c r="P344" s="71">
        <v>3</v>
      </c>
      <c r="Q344" s="122">
        <f t="shared" si="44"/>
        <v>160</v>
      </c>
      <c r="R344" s="22"/>
    </row>
    <row r="345" spans="1:20" ht="12.75">
      <c r="A345" s="109"/>
      <c r="B345" s="5" t="s">
        <v>20</v>
      </c>
      <c r="C345" s="8">
        <v>38231</v>
      </c>
      <c r="D345" s="71"/>
      <c r="E345" s="71"/>
      <c r="F345" s="71"/>
      <c r="G345" s="10"/>
      <c r="H345" s="69"/>
      <c r="I345" s="22"/>
      <c r="J345" s="10"/>
      <c r="K345" s="69">
        <f t="shared" si="39"/>
        <v>96</v>
      </c>
      <c r="L345" s="69">
        <f t="shared" si="45"/>
        <v>19.2</v>
      </c>
      <c r="M345" s="69">
        <f t="shared" si="40"/>
        <v>19.2</v>
      </c>
      <c r="N345" s="69">
        <f t="shared" si="41"/>
        <v>19.2</v>
      </c>
      <c r="O345" s="10">
        <v>3</v>
      </c>
      <c r="P345" s="71">
        <v>3</v>
      </c>
      <c r="Q345" s="122">
        <f t="shared" si="44"/>
        <v>160</v>
      </c>
      <c r="R345" s="22"/>
      <c r="T345" s="4"/>
    </row>
    <row r="346" spans="1:18" ht="12.75">
      <c r="A346" s="109"/>
      <c r="B346" s="5" t="s">
        <v>21</v>
      </c>
      <c r="C346" s="8">
        <v>38232</v>
      </c>
      <c r="D346" s="71"/>
      <c r="E346" s="71"/>
      <c r="F346" s="71"/>
      <c r="G346" s="10"/>
      <c r="H346" s="69"/>
      <c r="I346" s="22"/>
      <c r="J346" s="10"/>
      <c r="K346" s="69">
        <f t="shared" si="39"/>
        <v>96</v>
      </c>
      <c r="L346" s="69">
        <f t="shared" si="45"/>
        <v>19.2</v>
      </c>
      <c r="M346" s="69">
        <f t="shared" si="40"/>
        <v>19.2</v>
      </c>
      <c r="N346" s="69">
        <f t="shared" si="41"/>
        <v>19.2</v>
      </c>
      <c r="O346" s="10">
        <v>3</v>
      </c>
      <c r="P346" s="71">
        <v>3</v>
      </c>
      <c r="Q346" s="122">
        <f t="shared" si="44"/>
        <v>160</v>
      </c>
      <c r="R346" s="22"/>
    </row>
    <row r="347" spans="1:18" ht="12.75">
      <c r="A347" s="109"/>
      <c r="B347" s="53" t="s">
        <v>16</v>
      </c>
      <c r="C347" s="6">
        <v>38233</v>
      </c>
      <c r="D347" s="70">
        <f>($D$4*I347)/100</f>
        <v>288</v>
      </c>
      <c r="E347" s="70">
        <f>($E$4*I347)/100</f>
        <v>80</v>
      </c>
      <c r="F347" s="70">
        <f>($F$4*I347)/100</f>
        <v>56</v>
      </c>
      <c r="G347" s="54"/>
      <c r="H347" s="70">
        <v>2</v>
      </c>
      <c r="I347" s="55">
        <f>I11*1.6</f>
        <v>160</v>
      </c>
      <c r="J347" s="54">
        <v>400</v>
      </c>
      <c r="K347" s="70">
        <f t="shared" si="39"/>
        <v>96</v>
      </c>
      <c r="L347" s="70">
        <f t="shared" si="45"/>
        <v>19.2</v>
      </c>
      <c r="M347" s="70">
        <f t="shared" si="40"/>
        <v>19.2</v>
      </c>
      <c r="N347" s="70">
        <f t="shared" si="41"/>
        <v>19.2</v>
      </c>
      <c r="O347" s="54">
        <v>3</v>
      </c>
      <c r="P347" s="70">
        <v>3</v>
      </c>
      <c r="Q347" s="123">
        <f t="shared" si="44"/>
        <v>160</v>
      </c>
      <c r="R347" s="22"/>
    </row>
    <row r="348" spans="1:18" ht="12.75">
      <c r="A348" s="109"/>
      <c r="B348" s="5" t="s">
        <v>6</v>
      </c>
      <c r="C348" s="8">
        <v>38234</v>
      </c>
      <c r="D348" s="71"/>
      <c r="E348" s="71"/>
      <c r="F348" s="71"/>
      <c r="G348" s="10"/>
      <c r="H348" s="69"/>
      <c r="I348" s="22"/>
      <c r="J348" s="12"/>
      <c r="K348" s="69">
        <f t="shared" si="39"/>
        <v>96</v>
      </c>
      <c r="L348" s="69">
        <f t="shared" si="45"/>
        <v>19.2</v>
      </c>
      <c r="M348" s="69">
        <f t="shared" si="40"/>
        <v>19.2</v>
      </c>
      <c r="N348" s="69">
        <f t="shared" si="41"/>
        <v>19.2</v>
      </c>
      <c r="O348" s="12">
        <v>3</v>
      </c>
      <c r="P348" s="71">
        <v>3</v>
      </c>
      <c r="Q348" s="122">
        <f t="shared" si="44"/>
        <v>160</v>
      </c>
      <c r="R348" s="22"/>
    </row>
    <row r="349" spans="1:18" ht="12.75">
      <c r="A349" s="109"/>
      <c r="B349" s="5" t="s">
        <v>17</v>
      </c>
      <c r="C349" s="8">
        <v>38235</v>
      </c>
      <c r="D349" s="71"/>
      <c r="E349" s="71"/>
      <c r="F349" s="71"/>
      <c r="G349" s="10"/>
      <c r="H349" s="69"/>
      <c r="I349" s="22"/>
      <c r="J349" s="12"/>
      <c r="K349" s="69">
        <f t="shared" si="39"/>
        <v>96</v>
      </c>
      <c r="L349" s="69">
        <f t="shared" si="45"/>
        <v>19.2</v>
      </c>
      <c r="M349" s="69">
        <f t="shared" si="40"/>
        <v>19.2</v>
      </c>
      <c r="N349" s="69">
        <f t="shared" si="41"/>
        <v>19.2</v>
      </c>
      <c r="O349" s="12">
        <v>3</v>
      </c>
      <c r="P349" s="71">
        <v>3</v>
      </c>
      <c r="Q349" s="122">
        <f t="shared" si="44"/>
        <v>160</v>
      </c>
      <c r="R349" s="22"/>
    </row>
    <row r="350" spans="1:18" ht="12.75">
      <c r="A350" s="109"/>
      <c r="B350" s="5" t="s">
        <v>18</v>
      </c>
      <c r="C350" s="8">
        <v>38236</v>
      </c>
      <c r="D350" s="71"/>
      <c r="E350" s="71"/>
      <c r="F350" s="71"/>
      <c r="G350" s="10"/>
      <c r="H350" s="69"/>
      <c r="I350" s="22"/>
      <c r="J350" s="12"/>
      <c r="K350" s="69">
        <f t="shared" si="39"/>
        <v>96</v>
      </c>
      <c r="L350" s="69">
        <f t="shared" si="45"/>
        <v>19.2</v>
      </c>
      <c r="M350" s="69">
        <f t="shared" si="40"/>
        <v>19.2</v>
      </c>
      <c r="N350" s="69">
        <f t="shared" si="41"/>
        <v>19.2</v>
      </c>
      <c r="O350" s="12">
        <v>3</v>
      </c>
      <c r="P350" s="71">
        <v>3</v>
      </c>
      <c r="Q350" s="122">
        <f t="shared" si="44"/>
        <v>160</v>
      </c>
      <c r="R350" s="22"/>
    </row>
    <row r="351" spans="1:18" ht="12.75">
      <c r="A351" s="109"/>
      <c r="B351" s="5" t="s">
        <v>19</v>
      </c>
      <c r="C351" s="8">
        <v>38237</v>
      </c>
      <c r="D351" s="71"/>
      <c r="E351" s="71"/>
      <c r="F351" s="71"/>
      <c r="G351" s="10"/>
      <c r="H351" s="69"/>
      <c r="I351" s="22"/>
      <c r="J351" s="12"/>
      <c r="K351" s="69">
        <f t="shared" si="39"/>
        <v>96</v>
      </c>
      <c r="L351" s="69">
        <f t="shared" si="45"/>
        <v>19.2</v>
      </c>
      <c r="M351" s="69">
        <f t="shared" si="40"/>
        <v>19.2</v>
      </c>
      <c r="N351" s="69">
        <f t="shared" si="41"/>
        <v>19.2</v>
      </c>
      <c r="O351" s="12">
        <v>3</v>
      </c>
      <c r="P351" s="71">
        <v>3</v>
      </c>
      <c r="Q351" s="122">
        <f t="shared" si="44"/>
        <v>160</v>
      </c>
      <c r="R351" s="22"/>
    </row>
    <row r="352" spans="1:18" ht="12.75">
      <c r="A352" s="109"/>
      <c r="B352" s="5" t="s">
        <v>20</v>
      </c>
      <c r="C352" s="8">
        <v>38238</v>
      </c>
      <c r="D352" s="71"/>
      <c r="E352" s="71"/>
      <c r="F352" s="71"/>
      <c r="G352" s="10"/>
      <c r="H352" s="69"/>
      <c r="I352" s="22"/>
      <c r="J352" s="12"/>
      <c r="K352" s="69">
        <f aca="true" t="shared" si="46" ref="K352:K368">($K$4*Q352)/100</f>
        <v>96</v>
      </c>
      <c r="L352" s="69">
        <f t="shared" si="45"/>
        <v>19.2</v>
      </c>
      <c r="M352" s="69">
        <f aca="true" t="shared" si="47" ref="M352:M368">($M$4*Q352)/100</f>
        <v>19.2</v>
      </c>
      <c r="N352" s="69">
        <f aca="true" t="shared" si="48" ref="N352:N368">($N$4*Q352)/100</f>
        <v>19.2</v>
      </c>
      <c r="O352" s="12">
        <v>3</v>
      </c>
      <c r="P352" s="71">
        <v>3</v>
      </c>
      <c r="Q352" s="122">
        <f t="shared" si="44"/>
        <v>160</v>
      </c>
      <c r="R352" s="22"/>
    </row>
    <row r="353" spans="1:18" ht="12.75">
      <c r="A353" s="109"/>
      <c r="B353" s="5" t="s">
        <v>21</v>
      </c>
      <c r="C353" s="8">
        <v>38239</v>
      </c>
      <c r="D353" s="71"/>
      <c r="E353" s="71"/>
      <c r="F353" s="71"/>
      <c r="G353" s="10"/>
      <c r="H353" s="69"/>
      <c r="I353" s="22"/>
      <c r="J353" s="12"/>
      <c r="K353" s="69">
        <f t="shared" si="46"/>
        <v>96</v>
      </c>
      <c r="L353" s="69">
        <f t="shared" si="45"/>
        <v>19.2</v>
      </c>
      <c r="M353" s="69">
        <f t="shared" si="47"/>
        <v>19.2</v>
      </c>
      <c r="N353" s="69">
        <f t="shared" si="48"/>
        <v>19.2</v>
      </c>
      <c r="O353" s="12">
        <v>3</v>
      </c>
      <c r="P353" s="71">
        <v>3</v>
      </c>
      <c r="Q353" s="122">
        <f t="shared" si="44"/>
        <v>160</v>
      </c>
      <c r="R353" s="22"/>
    </row>
    <row r="354" spans="1:18" ht="12.75">
      <c r="A354" s="109"/>
      <c r="B354" s="53" t="s">
        <v>16</v>
      </c>
      <c r="C354" s="6">
        <v>38240</v>
      </c>
      <c r="D354" s="70">
        <f>($D$4*I354)/100</f>
        <v>288</v>
      </c>
      <c r="E354" s="70">
        <f>($E$4*I354)/100</f>
        <v>80</v>
      </c>
      <c r="F354" s="70">
        <f>($F$4*I354)/100</f>
        <v>56</v>
      </c>
      <c r="G354" s="54"/>
      <c r="H354" s="70">
        <v>2</v>
      </c>
      <c r="I354" s="55">
        <f>I18*1.6</f>
        <v>160</v>
      </c>
      <c r="J354" s="54">
        <v>400</v>
      </c>
      <c r="K354" s="70">
        <f t="shared" si="46"/>
        <v>96</v>
      </c>
      <c r="L354" s="70">
        <f t="shared" si="45"/>
        <v>19.2</v>
      </c>
      <c r="M354" s="70">
        <f t="shared" si="47"/>
        <v>19.2</v>
      </c>
      <c r="N354" s="70">
        <f t="shared" si="48"/>
        <v>19.2</v>
      </c>
      <c r="O354" s="54">
        <v>3</v>
      </c>
      <c r="P354" s="70">
        <v>3</v>
      </c>
      <c r="Q354" s="123">
        <f t="shared" si="44"/>
        <v>160</v>
      </c>
      <c r="R354" s="22"/>
    </row>
    <row r="355" spans="1:18" ht="12.75">
      <c r="A355" s="109"/>
      <c r="B355" s="5" t="s">
        <v>6</v>
      </c>
      <c r="C355" s="8">
        <v>38241</v>
      </c>
      <c r="D355" s="71"/>
      <c r="E355" s="71"/>
      <c r="F355" s="71"/>
      <c r="G355" s="10"/>
      <c r="H355" s="69"/>
      <c r="I355" s="22"/>
      <c r="J355" s="12"/>
      <c r="K355" s="69">
        <f t="shared" si="46"/>
        <v>96</v>
      </c>
      <c r="L355" s="69">
        <f t="shared" si="45"/>
        <v>19.2</v>
      </c>
      <c r="M355" s="69">
        <f t="shared" si="47"/>
        <v>19.2</v>
      </c>
      <c r="N355" s="69">
        <f t="shared" si="48"/>
        <v>19.2</v>
      </c>
      <c r="O355" s="12">
        <v>3</v>
      </c>
      <c r="P355" s="71">
        <v>3</v>
      </c>
      <c r="Q355" s="122">
        <f t="shared" si="44"/>
        <v>160</v>
      </c>
      <c r="R355" s="22"/>
    </row>
    <row r="356" spans="1:18" ht="12.75">
      <c r="A356" s="109"/>
      <c r="B356" s="5" t="s">
        <v>17</v>
      </c>
      <c r="C356" s="8">
        <v>38242</v>
      </c>
      <c r="D356" s="71"/>
      <c r="E356" s="71"/>
      <c r="F356" s="71"/>
      <c r="G356" s="10"/>
      <c r="H356" s="69"/>
      <c r="I356" s="22"/>
      <c r="J356" s="12"/>
      <c r="K356" s="69">
        <f t="shared" si="46"/>
        <v>96</v>
      </c>
      <c r="L356" s="69">
        <f t="shared" si="45"/>
        <v>19.2</v>
      </c>
      <c r="M356" s="69">
        <f t="shared" si="47"/>
        <v>19.2</v>
      </c>
      <c r="N356" s="69">
        <f t="shared" si="48"/>
        <v>19.2</v>
      </c>
      <c r="O356" s="12">
        <v>3</v>
      </c>
      <c r="P356" s="71">
        <v>3</v>
      </c>
      <c r="Q356" s="122">
        <f t="shared" si="44"/>
        <v>160</v>
      </c>
      <c r="R356" s="22"/>
    </row>
    <row r="357" spans="1:18" ht="12.75">
      <c r="A357" s="109"/>
      <c r="B357" s="5" t="s">
        <v>18</v>
      </c>
      <c r="C357" s="8">
        <v>38243</v>
      </c>
      <c r="D357" s="71"/>
      <c r="E357" s="71"/>
      <c r="F357" s="71"/>
      <c r="G357" s="10"/>
      <c r="H357" s="69"/>
      <c r="I357" s="22"/>
      <c r="J357" s="12"/>
      <c r="K357" s="69">
        <f t="shared" si="46"/>
        <v>96</v>
      </c>
      <c r="L357" s="69">
        <f t="shared" si="45"/>
        <v>19.2</v>
      </c>
      <c r="M357" s="69">
        <f t="shared" si="47"/>
        <v>19.2</v>
      </c>
      <c r="N357" s="69">
        <f t="shared" si="48"/>
        <v>19.2</v>
      </c>
      <c r="O357" s="12">
        <v>3</v>
      </c>
      <c r="P357" s="71">
        <v>3</v>
      </c>
      <c r="Q357" s="122">
        <f t="shared" si="44"/>
        <v>160</v>
      </c>
      <c r="R357" s="22"/>
    </row>
    <row r="358" spans="1:18" ht="12.75">
      <c r="A358" s="109"/>
      <c r="B358" s="5" t="s">
        <v>19</v>
      </c>
      <c r="C358" s="8">
        <v>38244</v>
      </c>
      <c r="D358" s="71"/>
      <c r="E358" s="71"/>
      <c r="F358" s="71"/>
      <c r="G358" s="10"/>
      <c r="H358" s="69"/>
      <c r="I358" s="22"/>
      <c r="J358" s="12"/>
      <c r="K358" s="69">
        <f t="shared" si="46"/>
        <v>96</v>
      </c>
      <c r="L358" s="69">
        <f t="shared" si="45"/>
        <v>19.2</v>
      </c>
      <c r="M358" s="69">
        <f t="shared" si="47"/>
        <v>19.2</v>
      </c>
      <c r="N358" s="69">
        <f t="shared" si="48"/>
        <v>19.2</v>
      </c>
      <c r="O358" s="12">
        <v>3</v>
      </c>
      <c r="P358" s="71">
        <v>3</v>
      </c>
      <c r="Q358" s="122">
        <f t="shared" si="44"/>
        <v>160</v>
      </c>
      <c r="R358" s="22"/>
    </row>
    <row r="359" spans="1:18" ht="12.75">
      <c r="A359" s="109"/>
      <c r="B359" s="5" t="s">
        <v>20</v>
      </c>
      <c r="C359" s="8">
        <v>38245</v>
      </c>
      <c r="D359" s="71"/>
      <c r="E359" s="71"/>
      <c r="F359" s="71"/>
      <c r="G359" s="10"/>
      <c r="H359" s="69"/>
      <c r="I359" s="22"/>
      <c r="J359" s="12"/>
      <c r="K359" s="69">
        <f t="shared" si="46"/>
        <v>96</v>
      </c>
      <c r="L359" s="69">
        <f t="shared" si="45"/>
        <v>19.2</v>
      </c>
      <c r="M359" s="69">
        <f t="shared" si="47"/>
        <v>19.2</v>
      </c>
      <c r="N359" s="69">
        <f t="shared" si="48"/>
        <v>19.2</v>
      </c>
      <c r="O359" s="12">
        <v>3</v>
      </c>
      <c r="P359" s="71">
        <v>3</v>
      </c>
      <c r="Q359" s="122">
        <f t="shared" si="44"/>
        <v>160</v>
      </c>
      <c r="R359" s="22"/>
    </row>
    <row r="360" spans="1:18" ht="12.75">
      <c r="A360" s="109"/>
      <c r="B360" s="5" t="s">
        <v>21</v>
      </c>
      <c r="C360" s="8">
        <v>38246</v>
      </c>
      <c r="D360" s="71"/>
      <c r="E360" s="71"/>
      <c r="F360" s="71"/>
      <c r="G360" s="10"/>
      <c r="H360" s="69"/>
      <c r="I360" s="22"/>
      <c r="J360" s="12"/>
      <c r="K360" s="69">
        <f t="shared" si="46"/>
        <v>96</v>
      </c>
      <c r="L360" s="69">
        <f t="shared" si="45"/>
        <v>19.2</v>
      </c>
      <c r="M360" s="69">
        <f t="shared" si="47"/>
        <v>19.2</v>
      </c>
      <c r="N360" s="69">
        <f t="shared" si="48"/>
        <v>19.2</v>
      </c>
      <c r="O360" s="12">
        <v>3</v>
      </c>
      <c r="P360" s="71">
        <v>3</v>
      </c>
      <c r="Q360" s="122">
        <f t="shared" si="44"/>
        <v>160</v>
      </c>
      <c r="R360" s="22"/>
    </row>
    <row r="361" spans="1:18" ht="12.75">
      <c r="A361" s="109"/>
      <c r="B361" s="53" t="s">
        <v>16</v>
      </c>
      <c r="C361" s="6">
        <v>38247</v>
      </c>
      <c r="D361" s="70">
        <f>($D$4*I361)/100</f>
        <v>288</v>
      </c>
      <c r="E361" s="70">
        <f>($E$4*I361)/100</f>
        <v>80</v>
      </c>
      <c r="F361" s="70">
        <f>($F$4*I361)/100</f>
        <v>56</v>
      </c>
      <c r="G361" s="54"/>
      <c r="H361" s="70">
        <v>2</v>
      </c>
      <c r="I361" s="55">
        <f>I25*1.6</f>
        <v>160</v>
      </c>
      <c r="J361" s="54">
        <v>400</v>
      </c>
      <c r="K361" s="70">
        <f t="shared" si="46"/>
        <v>96</v>
      </c>
      <c r="L361" s="70">
        <f t="shared" si="45"/>
        <v>19.2</v>
      </c>
      <c r="M361" s="70">
        <f t="shared" si="47"/>
        <v>19.2</v>
      </c>
      <c r="N361" s="70">
        <f t="shared" si="48"/>
        <v>19.2</v>
      </c>
      <c r="O361" s="54">
        <v>3</v>
      </c>
      <c r="P361" s="70">
        <v>3</v>
      </c>
      <c r="Q361" s="123">
        <f t="shared" si="44"/>
        <v>160</v>
      </c>
      <c r="R361" s="22"/>
    </row>
    <row r="362" spans="1:18" ht="12.75">
      <c r="A362" s="109"/>
      <c r="B362" s="5" t="s">
        <v>6</v>
      </c>
      <c r="C362" s="8">
        <v>38248</v>
      </c>
      <c r="D362" s="71"/>
      <c r="E362" s="71"/>
      <c r="F362" s="71"/>
      <c r="G362" s="10"/>
      <c r="H362" s="69"/>
      <c r="I362" s="22"/>
      <c r="J362" s="12"/>
      <c r="K362" s="69">
        <f t="shared" si="46"/>
        <v>96</v>
      </c>
      <c r="L362" s="69">
        <f t="shared" si="45"/>
        <v>19.2</v>
      </c>
      <c r="M362" s="69">
        <f t="shared" si="47"/>
        <v>19.2</v>
      </c>
      <c r="N362" s="69">
        <f t="shared" si="48"/>
        <v>19.2</v>
      </c>
      <c r="O362" s="12">
        <v>3</v>
      </c>
      <c r="P362" s="71">
        <v>3</v>
      </c>
      <c r="Q362" s="122">
        <f t="shared" si="44"/>
        <v>160</v>
      </c>
      <c r="R362" s="22"/>
    </row>
    <row r="363" spans="1:18" ht="12.75">
      <c r="A363" s="109"/>
      <c r="B363" s="5" t="s">
        <v>17</v>
      </c>
      <c r="C363" s="8">
        <v>38249</v>
      </c>
      <c r="D363" s="71"/>
      <c r="E363" s="71"/>
      <c r="F363" s="71"/>
      <c r="G363" s="10"/>
      <c r="H363" s="69"/>
      <c r="I363" s="22"/>
      <c r="J363" s="12"/>
      <c r="K363" s="69">
        <f t="shared" si="46"/>
        <v>96</v>
      </c>
      <c r="L363" s="69">
        <f t="shared" si="45"/>
        <v>19.2</v>
      </c>
      <c r="M363" s="69">
        <f t="shared" si="47"/>
        <v>19.2</v>
      </c>
      <c r="N363" s="69">
        <f t="shared" si="48"/>
        <v>19.2</v>
      </c>
      <c r="O363" s="12">
        <v>3</v>
      </c>
      <c r="P363" s="71">
        <v>3</v>
      </c>
      <c r="Q363" s="122">
        <f t="shared" si="44"/>
        <v>160</v>
      </c>
      <c r="R363" s="22"/>
    </row>
    <row r="364" spans="1:18" ht="12.75">
      <c r="A364" s="109"/>
      <c r="B364" s="5" t="s">
        <v>18</v>
      </c>
      <c r="C364" s="8">
        <v>38250</v>
      </c>
      <c r="D364" s="71"/>
      <c r="E364" s="71"/>
      <c r="F364" s="71"/>
      <c r="G364" s="12"/>
      <c r="H364" s="69"/>
      <c r="I364" s="22"/>
      <c r="J364" s="12"/>
      <c r="K364" s="69">
        <f t="shared" si="46"/>
        <v>96</v>
      </c>
      <c r="L364" s="69">
        <f t="shared" si="45"/>
        <v>19.2</v>
      </c>
      <c r="M364" s="69">
        <f t="shared" si="47"/>
        <v>19.2</v>
      </c>
      <c r="N364" s="69">
        <f t="shared" si="48"/>
        <v>19.2</v>
      </c>
      <c r="O364" s="12">
        <v>3</v>
      </c>
      <c r="P364" s="71">
        <v>3</v>
      </c>
      <c r="Q364" s="122">
        <f t="shared" si="44"/>
        <v>160</v>
      </c>
      <c r="R364" s="22"/>
    </row>
    <row r="365" spans="1:18" ht="12.75">
      <c r="A365" s="109"/>
      <c r="B365" s="5" t="s">
        <v>19</v>
      </c>
      <c r="C365" s="8">
        <v>38251</v>
      </c>
      <c r="D365" s="71"/>
      <c r="E365" s="71"/>
      <c r="F365" s="71"/>
      <c r="G365" s="12"/>
      <c r="H365" s="69"/>
      <c r="I365" s="22"/>
      <c r="J365" s="12"/>
      <c r="K365" s="69">
        <f t="shared" si="46"/>
        <v>96</v>
      </c>
      <c r="L365" s="69">
        <f t="shared" si="45"/>
        <v>19.2</v>
      </c>
      <c r="M365" s="69">
        <f t="shared" si="47"/>
        <v>19.2</v>
      </c>
      <c r="N365" s="69">
        <f t="shared" si="48"/>
        <v>19.2</v>
      </c>
      <c r="O365" s="12">
        <v>3</v>
      </c>
      <c r="P365" s="71">
        <v>3</v>
      </c>
      <c r="Q365" s="122">
        <f t="shared" si="44"/>
        <v>160</v>
      </c>
      <c r="R365" s="22"/>
    </row>
    <row r="366" spans="1:18" ht="12.75">
      <c r="A366" s="109"/>
      <c r="B366" s="5" t="s">
        <v>20</v>
      </c>
      <c r="C366" s="8">
        <v>38252</v>
      </c>
      <c r="D366" s="71"/>
      <c r="E366" s="71"/>
      <c r="F366" s="71"/>
      <c r="G366" s="12"/>
      <c r="H366" s="69"/>
      <c r="I366" s="22"/>
      <c r="J366" s="12"/>
      <c r="K366" s="69">
        <f t="shared" si="46"/>
        <v>96</v>
      </c>
      <c r="L366" s="69">
        <f t="shared" si="45"/>
        <v>19.2</v>
      </c>
      <c r="M366" s="69">
        <f t="shared" si="47"/>
        <v>19.2</v>
      </c>
      <c r="N366" s="69">
        <f t="shared" si="48"/>
        <v>19.2</v>
      </c>
      <c r="O366" s="12">
        <v>3</v>
      </c>
      <c r="P366" s="71">
        <v>3</v>
      </c>
      <c r="Q366" s="122">
        <f t="shared" si="44"/>
        <v>160</v>
      </c>
      <c r="R366" s="22"/>
    </row>
    <row r="367" spans="1:18" ht="12.75">
      <c r="A367" s="109"/>
      <c r="B367" s="5" t="s">
        <v>21</v>
      </c>
      <c r="C367" s="26">
        <v>38253</v>
      </c>
      <c r="D367" s="71"/>
      <c r="E367" s="71"/>
      <c r="F367" s="71"/>
      <c r="G367" s="12"/>
      <c r="H367" s="69"/>
      <c r="I367" s="22"/>
      <c r="J367" s="12"/>
      <c r="K367" s="69">
        <f t="shared" si="46"/>
        <v>96</v>
      </c>
      <c r="L367" s="69">
        <f t="shared" si="45"/>
        <v>19.2</v>
      </c>
      <c r="M367" s="69">
        <f t="shared" si="47"/>
        <v>19.2</v>
      </c>
      <c r="N367" s="69">
        <f t="shared" si="48"/>
        <v>19.2</v>
      </c>
      <c r="O367" s="12">
        <v>3</v>
      </c>
      <c r="P367" s="71">
        <v>3</v>
      </c>
      <c r="Q367" s="122">
        <f t="shared" si="44"/>
        <v>160</v>
      </c>
      <c r="R367" s="22"/>
    </row>
    <row r="368" spans="2:18" ht="12.75">
      <c r="B368" s="56" t="s">
        <v>5</v>
      </c>
      <c r="C368" s="35">
        <v>38254</v>
      </c>
      <c r="D368" s="72">
        <f>($D$4*I368)/100</f>
        <v>297</v>
      </c>
      <c r="E368" s="72">
        <f>($E$4*I368)/100</f>
        <v>82.5</v>
      </c>
      <c r="F368" s="72">
        <f>($F$4*I368)/100</f>
        <v>57.75</v>
      </c>
      <c r="G368" s="36"/>
      <c r="H368" s="72"/>
      <c r="I368" s="37">
        <f>I4*1.65</f>
        <v>165</v>
      </c>
      <c r="J368" s="36"/>
      <c r="K368" s="72">
        <f t="shared" si="46"/>
        <v>99</v>
      </c>
      <c r="L368" s="72">
        <f t="shared" si="45"/>
        <v>19.8</v>
      </c>
      <c r="M368" s="72">
        <f t="shared" si="47"/>
        <v>19.8</v>
      </c>
      <c r="N368" s="72">
        <f t="shared" si="48"/>
        <v>19.8</v>
      </c>
      <c r="O368" s="85"/>
      <c r="P368" s="86"/>
      <c r="Q368" s="127">
        <f>Q4*1.65</f>
        <v>165</v>
      </c>
      <c r="R368" s="131"/>
    </row>
    <row r="369" spans="2:19" ht="12.75">
      <c r="B369" s="57"/>
      <c r="C369" s="40"/>
      <c r="D369" s="73"/>
      <c r="E369" s="73"/>
      <c r="F369" s="73"/>
      <c r="G369" s="58"/>
      <c r="H369" s="73"/>
      <c r="I369" s="59"/>
      <c r="J369" s="58"/>
      <c r="K369" s="73"/>
      <c r="L369" s="69"/>
      <c r="M369" s="60"/>
      <c r="N369" s="73"/>
      <c r="O369" s="58"/>
      <c r="P369" s="80"/>
      <c r="Q369" s="60"/>
      <c r="R369" s="3"/>
      <c r="S369" s="17"/>
    </row>
    <row r="370" spans="2:18" ht="12.75">
      <c r="B370" s="32" t="s">
        <v>22</v>
      </c>
      <c r="C370" s="27">
        <v>38256</v>
      </c>
      <c r="D370" s="74">
        <f>($D$4*I370)/100</f>
        <v>360</v>
      </c>
      <c r="E370" s="74">
        <f>($E$4*I370)/100</f>
        <v>100</v>
      </c>
      <c r="F370" s="74">
        <f>($F$4*I370)/100</f>
        <v>70</v>
      </c>
      <c r="G370" s="28"/>
      <c r="H370" s="74"/>
      <c r="I370" s="29">
        <v>200</v>
      </c>
      <c r="J370" s="28"/>
      <c r="K370" s="74">
        <f>($K$4*Q370)/100</f>
        <v>120</v>
      </c>
      <c r="L370" s="74">
        <f t="shared" si="45"/>
        <v>24</v>
      </c>
      <c r="M370" s="74">
        <f>($M$4*Q370)/100</f>
        <v>24</v>
      </c>
      <c r="N370" s="74">
        <f>($N$4*Q370)/100</f>
        <v>24</v>
      </c>
      <c r="O370" s="28"/>
      <c r="P370" s="87"/>
      <c r="Q370" s="128">
        <v>200</v>
      </c>
      <c r="R370" s="131"/>
    </row>
    <row r="371" spans="3:19" ht="12.75">
      <c r="C371" s="61"/>
      <c r="D371" s="73"/>
      <c r="E371" s="73"/>
      <c r="F371" s="73"/>
      <c r="G371" s="39"/>
      <c r="H371" s="75"/>
      <c r="I371" s="59"/>
      <c r="J371" s="39"/>
      <c r="K371" s="75"/>
      <c r="L371" s="75"/>
      <c r="M371" s="75"/>
      <c r="N371" s="75"/>
      <c r="O371" s="58"/>
      <c r="P371" s="71"/>
      <c r="Q371" s="60"/>
      <c r="R371" s="3"/>
      <c r="S371" s="17"/>
    </row>
    <row r="372" spans="2:19" ht="12.75">
      <c r="B372" s="33" t="s">
        <v>4</v>
      </c>
      <c r="C372" s="34">
        <v>37890</v>
      </c>
      <c r="D372" s="76">
        <f>D4</f>
        <v>180</v>
      </c>
      <c r="E372" s="76">
        <f>E4</f>
        <v>50</v>
      </c>
      <c r="F372" s="76">
        <f>F4</f>
        <v>35</v>
      </c>
      <c r="G372" s="30"/>
      <c r="H372" s="76"/>
      <c r="I372" s="31">
        <f aca="true" t="shared" si="49" ref="I372:N372">I4</f>
        <v>100</v>
      </c>
      <c r="J372" s="30"/>
      <c r="K372" s="76">
        <f t="shared" si="49"/>
        <v>60</v>
      </c>
      <c r="L372" s="76">
        <f t="shared" si="49"/>
        <v>12</v>
      </c>
      <c r="M372" s="76">
        <f t="shared" si="49"/>
        <v>12</v>
      </c>
      <c r="N372" s="76">
        <f t="shared" si="49"/>
        <v>12</v>
      </c>
      <c r="O372" s="30"/>
      <c r="P372" s="88"/>
      <c r="Q372" s="129">
        <f>Q4</f>
        <v>100</v>
      </c>
      <c r="R372" s="131"/>
      <c r="S372" s="17"/>
    </row>
    <row r="373" spans="3:19" ht="12.75">
      <c r="C373" s="18"/>
      <c r="D373" s="77"/>
      <c r="E373" s="77"/>
      <c r="F373" s="77"/>
      <c r="G373" s="20"/>
      <c r="H373" s="62"/>
      <c r="I373" s="24"/>
      <c r="J373" s="14"/>
      <c r="K373" s="62"/>
      <c r="L373" s="62"/>
      <c r="M373" s="62"/>
      <c r="N373" s="62"/>
      <c r="O373" s="14"/>
      <c r="P373" s="62"/>
      <c r="Q373" s="2"/>
      <c r="R373" s="19"/>
      <c r="S373" s="17"/>
    </row>
    <row r="374" spans="3:19" ht="12.75">
      <c r="C374" s="18"/>
      <c r="D374" s="77"/>
      <c r="E374" s="77"/>
      <c r="F374" s="77"/>
      <c r="G374" s="20"/>
      <c r="H374" s="62"/>
      <c r="I374" s="24"/>
      <c r="J374" s="14"/>
      <c r="K374" s="62"/>
      <c r="L374" s="62"/>
      <c r="M374" s="62"/>
      <c r="N374" s="62"/>
      <c r="O374" s="14"/>
      <c r="P374" s="62"/>
      <c r="Q374" s="2"/>
      <c r="R374" s="19"/>
      <c r="S374" s="17"/>
    </row>
    <row r="375" spans="3:19" ht="12.75">
      <c r="C375" s="18"/>
      <c r="D375" s="77"/>
      <c r="E375" s="77"/>
      <c r="F375" s="77"/>
      <c r="G375" s="20"/>
      <c r="H375" s="62"/>
      <c r="I375" s="24"/>
      <c r="J375" s="14"/>
      <c r="K375" s="62"/>
      <c r="L375" s="62"/>
      <c r="M375" s="62"/>
      <c r="N375" s="62"/>
      <c r="O375" s="14"/>
      <c r="P375" s="62"/>
      <c r="Q375" s="2"/>
      <c r="R375" s="19"/>
      <c r="S375" s="17"/>
    </row>
    <row r="376" spans="3:19" ht="12.75">
      <c r="C376" s="18"/>
      <c r="D376" s="77"/>
      <c r="E376" s="77"/>
      <c r="F376" s="77"/>
      <c r="G376" s="20"/>
      <c r="H376" s="62"/>
      <c r="I376" s="24"/>
      <c r="J376" s="14"/>
      <c r="K376" s="62"/>
      <c r="L376" s="62"/>
      <c r="M376" s="62"/>
      <c r="N376" s="62"/>
      <c r="O376" s="14"/>
      <c r="P376" s="62"/>
      <c r="Q376" s="2"/>
      <c r="R376" s="19"/>
      <c r="S376" s="17"/>
    </row>
    <row r="377" spans="3:19" ht="12.75">
      <c r="C377" s="18"/>
      <c r="D377" s="77"/>
      <c r="E377" s="77"/>
      <c r="F377" s="77"/>
      <c r="G377" s="20"/>
      <c r="H377" s="62"/>
      <c r="I377" s="24"/>
      <c r="J377" s="14"/>
      <c r="K377" s="62"/>
      <c r="L377" s="62"/>
      <c r="M377" s="62"/>
      <c r="N377" s="62"/>
      <c r="O377" s="14"/>
      <c r="P377" s="62"/>
      <c r="Q377" s="2"/>
      <c r="R377" s="19"/>
      <c r="S377" s="17"/>
    </row>
    <row r="378" spans="3:19" ht="12.75">
      <c r="C378" s="18"/>
      <c r="D378" s="77"/>
      <c r="E378" s="77"/>
      <c r="F378" s="77"/>
      <c r="G378" s="20"/>
      <c r="H378" s="62"/>
      <c r="I378" s="24"/>
      <c r="J378" s="14"/>
      <c r="K378" s="62"/>
      <c r="L378" s="62"/>
      <c r="M378" s="62"/>
      <c r="N378" s="62"/>
      <c r="O378" s="14"/>
      <c r="P378" s="77"/>
      <c r="Q378" s="2"/>
      <c r="R378" s="19"/>
      <c r="S378" s="17"/>
    </row>
    <row r="379" spans="3:19" ht="12.75">
      <c r="C379" s="18"/>
      <c r="D379" s="77"/>
      <c r="E379" s="77"/>
      <c r="F379" s="77"/>
      <c r="G379" s="20"/>
      <c r="H379" s="62"/>
      <c r="I379" s="24"/>
      <c r="J379" s="14"/>
      <c r="K379" s="62"/>
      <c r="L379" s="62"/>
      <c r="M379" s="62"/>
      <c r="N379" s="62"/>
      <c r="O379" s="14"/>
      <c r="P379" s="77"/>
      <c r="Q379" s="2"/>
      <c r="R379" s="19"/>
      <c r="S379" s="17"/>
    </row>
    <row r="380" spans="3:19" ht="12.75">
      <c r="C380" s="18"/>
      <c r="D380" s="77"/>
      <c r="E380" s="77"/>
      <c r="F380" s="77"/>
      <c r="G380" s="20"/>
      <c r="H380" s="62"/>
      <c r="I380" s="24"/>
      <c r="J380" s="14"/>
      <c r="K380" s="62"/>
      <c r="L380" s="62"/>
      <c r="M380" s="62"/>
      <c r="N380" s="62"/>
      <c r="O380" s="14"/>
      <c r="P380" s="77"/>
      <c r="Q380" s="2"/>
      <c r="R380" s="19"/>
      <c r="S380" s="17"/>
    </row>
    <row r="381" spans="3:19" ht="12.75">
      <c r="C381" s="18"/>
      <c r="D381" s="77"/>
      <c r="E381" s="77"/>
      <c r="F381" s="77"/>
      <c r="G381" s="20"/>
      <c r="H381" s="62"/>
      <c r="I381" s="24"/>
      <c r="J381" s="14"/>
      <c r="K381" s="62"/>
      <c r="L381" s="62"/>
      <c r="M381" s="62"/>
      <c r="N381" s="62"/>
      <c r="O381" s="14"/>
      <c r="P381" s="77"/>
      <c r="Q381" s="2"/>
      <c r="R381" s="19"/>
      <c r="S381" s="17"/>
    </row>
    <row r="382" spans="3:19" ht="12.75">
      <c r="C382" s="18"/>
      <c r="D382" s="77"/>
      <c r="E382" s="77"/>
      <c r="F382" s="77"/>
      <c r="G382" s="20"/>
      <c r="H382" s="62"/>
      <c r="I382" s="24"/>
      <c r="J382" s="14"/>
      <c r="K382" s="62"/>
      <c r="L382" s="62"/>
      <c r="M382" s="62"/>
      <c r="N382" s="62"/>
      <c r="O382" s="14"/>
      <c r="P382" s="77"/>
      <c r="Q382" s="2"/>
      <c r="R382" s="19"/>
      <c r="S382" s="17"/>
    </row>
    <row r="383" spans="3:19" ht="12.75">
      <c r="C383" s="18"/>
      <c r="D383" s="77"/>
      <c r="E383" s="77"/>
      <c r="F383" s="77"/>
      <c r="G383" s="20"/>
      <c r="H383" s="62"/>
      <c r="I383" s="24"/>
      <c r="J383" s="14"/>
      <c r="K383" s="62"/>
      <c r="L383" s="62"/>
      <c r="M383" s="62"/>
      <c r="N383" s="62"/>
      <c r="O383" s="14"/>
      <c r="P383" s="77"/>
      <c r="Q383" s="2"/>
      <c r="R383" s="19"/>
      <c r="S383" s="17"/>
    </row>
    <row r="384" spans="3:19" ht="12.75">
      <c r="C384" s="18"/>
      <c r="D384" s="77"/>
      <c r="E384" s="77"/>
      <c r="F384" s="77"/>
      <c r="G384" s="20"/>
      <c r="H384" s="62"/>
      <c r="I384" s="24"/>
      <c r="J384" s="14"/>
      <c r="K384" s="62"/>
      <c r="L384" s="62"/>
      <c r="M384" s="62"/>
      <c r="N384" s="62"/>
      <c r="O384" s="14"/>
      <c r="P384" s="77"/>
      <c r="Q384" s="2"/>
      <c r="R384" s="19"/>
      <c r="S384" s="17"/>
    </row>
    <row r="385" spans="3:19" ht="12.75">
      <c r="C385" s="18"/>
      <c r="D385" s="77"/>
      <c r="E385" s="77"/>
      <c r="F385" s="77"/>
      <c r="G385" s="20"/>
      <c r="H385" s="62"/>
      <c r="I385" s="24"/>
      <c r="J385" s="14"/>
      <c r="K385" s="62"/>
      <c r="L385" s="62"/>
      <c r="M385" s="62"/>
      <c r="N385" s="62"/>
      <c r="O385" s="14"/>
      <c r="P385" s="77"/>
      <c r="Q385" s="2"/>
      <c r="R385" s="19"/>
      <c r="S385" s="17"/>
    </row>
    <row r="386" spans="3:19" ht="12.75">
      <c r="C386" s="18"/>
      <c r="D386" s="77"/>
      <c r="E386" s="77"/>
      <c r="F386" s="77"/>
      <c r="G386" s="20"/>
      <c r="H386" s="62"/>
      <c r="I386" s="24"/>
      <c r="J386" s="14"/>
      <c r="K386" s="62"/>
      <c r="L386" s="62"/>
      <c r="M386" s="62"/>
      <c r="N386" s="62"/>
      <c r="O386" s="14"/>
      <c r="P386" s="77"/>
      <c r="Q386" s="2"/>
      <c r="R386" s="19"/>
      <c r="S386" s="17"/>
    </row>
    <row r="387" spans="3:19" ht="12.75">
      <c r="C387" s="18"/>
      <c r="D387" s="77"/>
      <c r="E387" s="77"/>
      <c r="F387" s="77"/>
      <c r="G387" s="20"/>
      <c r="H387" s="62"/>
      <c r="I387" s="24"/>
      <c r="J387" s="14"/>
      <c r="K387" s="62"/>
      <c r="L387" s="62"/>
      <c r="M387" s="62"/>
      <c r="N387" s="62"/>
      <c r="O387" s="14"/>
      <c r="P387" s="77"/>
      <c r="Q387" s="2"/>
      <c r="R387" s="19"/>
      <c r="S387" s="17"/>
    </row>
    <row r="388" spans="3:19" ht="12.75">
      <c r="C388" s="18"/>
      <c r="D388" s="77"/>
      <c r="E388" s="77"/>
      <c r="F388" s="77"/>
      <c r="G388" s="14"/>
      <c r="H388" s="62"/>
      <c r="I388" s="24"/>
      <c r="J388" s="14"/>
      <c r="K388" s="62"/>
      <c r="L388" s="62"/>
      <c r="M388" s="62"/>
      <c r="N388" s="62"/>
      <c r="O388" s="14"/>
      <c r="P388" s="77"/>
      <c r="Q388" s="2"/>
      <c r="R388" s="19"/>
      <c r="S388" s="17"/>
    </row>
    <row r="389" spans="3:19" ht="12.75">
      <c r="C389" s="18"/>
      <c r="D389" s="77"/>
      <c r="E389" s="77"/>
      <c r="F389" s="77"/>
      <c r="G389" s="14"/>
      <c r="H389" s="62"/>
      <c r="I389" s="24"/>
      <c r="J389" s="14"/>
      <c r="K389" s="62"/>
      <c r="L389" s="62"/>
      <c r="M389" s="62"/>
      <c r="N389" s="62"/>
      <c r="O389" s="14"/>
      <c r="P389" s="77"/>
      <c r="Q389" s="2"/>
      <c r="R389" s="19"/>
      <c r="S389" s="17"/>
    </row>
    <row r="390" spans="3:19" ht="12.75">
      <c r="C390" s="18"/>
      <c r="D390" s="77"/>
      <c r="E390" s="77"/>
      <c r="F390" s="77"/>
      <c r="G390" s="14"/>
      <c r="H390" s="62"/>
      <c r="I390" s="24"/>
      <c r="J390" s="14"/>
      <c r="K390" s="62"/>
      <c r="L390" s="62"/>
      <c r="M390" s="62"/>
      <c r="N390" s="62"/>
      <c r="O390" s="14"/>
      <c r="P390" s="77"/>
      <c r="Q390" s="2"/>
      <c r="R390" s="19"/>
      <c r="S390" s="17"/>
    </row>
    <row r="391" spans="3:19" ht="12.75">
      <c r="C391" s="18"/>
      <c r="D391" s="77"/>
      <c r="E391" s="77"/>
      <c r="F391" s="77"/>
      <c r="G391" s="14"/>
      <c r="H391" s="62"/>
      <c r="I391" s="24"/>
      <c r="J391" s="14"/>
      <c r="K391" s="62"/>
      <c r="L391" s="62"/>
      <c r="M391" s="62"/>
      <c r="N391" s="62"/>
      <c r="O391" s="14"/>
      <c r="P391" s="77"/>
      <c r="Q391" s="2"/>
      <c r="R391" s="19"/>
      <c r="S391" s="17"/>
    </row>
    <row r="392" spans="3:19" ht="12.75">
      <c r="C392" s="18"/>
      <c r="D392" s="77"/>
      <c r="E392" s="77"/>
      <c r="F392" s="77"/>
      <c r="G392" s="14"/>
      <c r="H392" s="77"/>
      <c r="I392" s="24"/>
      <c r="J392" s="14"/>
      <c r="K392" s="77"/>
      <c r="L392" s="2"/>
      <c r="M392" s="2"/>
      <c r="N392" s="77"/>
      <c r="O392" s="14"/>
      <c r="P392" s="77"/>
      <c r="Q392" s="2"/>
      <c r="R392" s="19"/>
      <c r="S392" s="17"/>
    </row>
    <row r="393" spans="3:19" ht="12.75">
      <c r="C393" s="18"/>
      <c r="D393" s="77"/>
      <c r="E393" s="77"/>
      <c r="F393" s="77"/>
      <c r="G393" s="14"/>
      <c r="H393" s="77"/>
      <c r="I393" s="24"/>
      <c r="J393" s="14"/>
      <c r="K393" s="77"/>
      <c r="L393" s="2"/>
      <c r="M393" s="2"/>
      <c r="N393" s="77"/>
      <c r="O393" s="14"/>
      <c r="P393" s="77"/>
      <c r="Q393" s="2"/>
      <c r="R393" s="19"/>
      <c r="S393" s="17"/>
    </row>
    <row r="394" spans="3:19" ht="12.75">
      <c r="C394" s="18"/>
      <c r="D394" s="77"/>
      <c r="E394" s="77"/>
      <c r="F394" s="77"/>
      <c r="G394" s="14"/>
      <c r="H394" s="77"/>
      <c r="I394" s="24"/>
      <c r="J394" s="14"/>
      <c r="K394" s="77"/>
      <c r="L394" s="2"/>
      <c r="M394" s="2"/>
      <c r="N394" s="77"/>
      <c r="O394" s="14"/>
      <c r="P394" s="77"/>
      <c r="Q394" s="2"/>
      <c r="R394" s="19"/>
      <c r="S394" s="17"/>
    </row>
    <row r="395" spans="3:7" ht="12.75">
      <c r="C395" s="18"/>
      <c r="G395" s="14"/>
    </row>
    <row r="396" ht="12.75">
      <c r="C396" s="18"/>
    </row>
    <row r="397" ht="12.75">
      <c r="C397" s="18"/>
    </row>
    <row r="398" ht="12.75">
      <c r="C398" s="18"/>
    </row>
    <row r="399" ht="12.75">
      <c r="C399" s="18"/>
    </row>
    <row r="400" ht="12.75">
      <c r="C400" s="18"/>
    </row>
    <row r="401" ht="12.75">
      <c r="C401" s="18"/>
    </row>
    <row r="402" ht="12.75">
      <c r="C402" s="18"/>
    </row>
    <row r="403" ht="12.75">
      <c r="C403" s="18"/>
    </row>
    <row r="404" ht="12.75">
      <c r="C404" s="18"/>
    </row>
    <row r="405" ht="12.75">
      <c r="C405" s="18"/>
    </row>
    <row r="406" ht="12.75">
      <c r="C406" s="18"/>
    </row>
    <row r="407" ht="12.75">
      <c r="C407" s="18"/>
    </row>
    <row r="408" ht="12.75">
      <c r="C408" s="18"/>
    </row>
    <row r="409" ht="12.75">
      <c r="C409" s="18"/>
    </row>
    <row r="410" ht="12.75">
      <c r="C410" s="18"/>
    </row>
    <row r="411" ht="12.75">
      <c r="C411" s="18"/>
    </row>
    <row r="412" ht="12.75">
      <c r="C412" s="18"/>
    </row>
    <row r="413" ht="12.75">
      <c r="C413" s="18"/>
    </row>
    <row r="414" ht="12.75">
      <c r="C414" s="18"/>
    </row>
    <row r="415" ht="12.75">
      <c r="C415" s="18"/>
    </row>
    <row r="416" ht="12.75">
      <c r="C416" s="18"/>
    </row>
    <row r="417" ht="12.75">
      <c r="C417" s="18"/>
    </row>
    <row r="418" ht="12.75">
      <c r="C418" s="18"/>
    </row>
    <row r="419" ht="12.75">
      <c r="C419" s="18"/>
    </row>
    <row r="420" ht="12.75">
      <c r="C420" s="18"/>
    </row>
    <row r="421" ht="12.75">
      <c r="C421" s="18"/>
    </row>
    <row r="422" ht="12.75">
      <c r="C422" s="18"/>
    </row>
    <row r="423" ht="12.75">
      <c r="C423" s="18"/>
    </row>
    <row r="424" ht="12.75">
      <c r="C424" s="18"/>
    </row>
    <row r="425" ht="12.75">
      <c r="C425" s="18"/>
    </row>
    <row r="426" ht="12.75">
      <c r="C426" s="18"/>
    </row>
    <row r="427" ht="12.75">
      <c r="C427" s="18"/>
    </row>
    <row r="428" ht="12.75">
      <c r="C428" s="18"/>
    </row>
    <row r="429" ht="12.75">
      <c r="C429" s="18"/>
    </row>
    <row r="430" ht="12.75">
      <c r="C430" s="18"/>
    </row>
    <row r="431" ht="12.75">
      <c r="C431" s="18"/>
    </row>
    <row r="432" ht="12.75">
      <c r="C432" s="18"/>
    </row>
    <row r="433" ht="12.75">
      <c r="C433" s="18"/>
    </row>
    <row r="434" ht="12.75">
      <c r="C434" s="18"/>
    </row>
    <row r="435" ht="12.75">
      <c r="C435" s="18"/>
    </row>
    <row r="436" ht="12.75">
      <c r="C436" s="18"/>
    </row>
    <row r="437" ht="12.75">
      <c r="C437" s="18"/>
    </row>
    <row r="438" ht="12.75">
      <c r="C438" s="18"/>
    </row>
    <row r="439" ht="12.75">
      <c r="C439" s="18"/>
    </row>
    <row r="440" ht="12.75">
      <c r="C440" s="18"/>
    </row>
    <row r="441" ht="12.75">
      <c r="C441" s="18"/>
    </row>
    <row r="442" ht="12.75">
      <c r="C442" s="18"/>
    </row>
    <row r="443" ht="12.75">
      <c r="C443" s="18"/>
    </row>
    <row r="444" ht="12.75">
      <c r="C444" s="18"/>
    </row>
    <row r="445" ht="12.75">
      <c r="C445" s="18"/>
    </row>
    <row r="446" ht="12.75">
      <c r="C446" s="18"/>
    </row>
    <row r="447" ht="12.75">
      <c r="C447" s="18"/>
    </row>
    <row r="448" ht="12.75">
      <c r="C448" s="18"/>
    </row>
    <row r="449" ht="12.75">
      <c r="C449" s="18"/>
    </row>
    <row r="450" ht="12.75">
      <c r="C450" s="18"/>
    </row>
    <row r="451" ht="12.75">
      <c r="C451" s="18"/>
    </row>
    <row r="452" ht="12.75">
      <c r="C452" s="18"/>
    </row>
    <row r="453" ht="12.75">
      <c r="C453" s="18"/>
    </row>
    <row r="454" ht="12.75">
      <c r="C454" s="18"/>
    </row>
    <row r="455" ht="12.75">
      <c r="C455" s="18"/>
    </row>
    <row r="456" ht="12.75">
      <c r="C456" s="18"/>
    </row>
    <row r="457" ht="12.75">
      <c r="C457" s="18"/>
    </row>
    <row r="458" ht="12.75">
      <c r="C458" s="18"/>
    </row>
    <row r="459" ht="12.75">
      <c r="C459" s="18"/>
    </row>
    <row r="460" ht="12.75">
      <c r="C460" s="18"/>
    </row>
    <row r="461" ht="12.75">
      <c r="C461" s="18"/>
    </row>
    <row r="462" ht="12.75">
      <c r="C462" s="18"/>
    </row>
    <row r="463" ht="12.75">
      <c r="C463" s="18"/>
    </row>
    <row r="464" ht="12.75">
      <c r="C464" s="18"/>
    </row>
    <row r="465" ht="12.75">
      <c r="C465" s="18"/>
    </row>
    <row r="466" ht="12.75">
      <c r="C466" s="18"/>
    </row>
    <row r="467" ht="12.75">
      <c r="C467" s="18"/>
    </row>
    <row r="468" ht="12.75">
      <c r="C468" s="18"/>
    </row>
    <row r="469" ht="12.75">
      <c r="C469" s="18"/>
    </row>
    <row r="470" ht="12.75">
      <c r="C470" s="18"/>
    </row>
    <row r="471" ht="12.75">
      <c r="C471" s="18"/>
    </row>
    <row r="472" ht="12.75">
      <c r="C472" s="18"/>
    </row>
    <row r="473" ht="12.75">
      <c r="C473" s="18"/>
    </row>
    <row r="474" ht="12.75">
      <c r="C474" s="18"/>
    </row>
    <row r="475" ht="12.75">
      <c r="C475" s="18"/>
    </row>
    <row r="476" ht="12.75">
      <c r="C476" s="18"/>
    </row>
    <row r="477" ht="12.75">
      <c r="C477" s="18"/>
    </row>
    <row r="478" ht="12.75">
      <c r="C478" s="18"/>
    </row>
    <row r="479" ht="12.75">
      <c r="C479" s="18"/>
    </row>
    <row r="480" ht="12.75">
      <c r="C480" s="18"/>
    </row>
    <row r="481" ht="12.75">
      <c r="C481" s="18"/>
    </row>
    <row r="482" ht="12.75">
      <c r="C482" s="18"/>
    </row>
    <row r="483" ht="12.75">
      <c r="C483" s="18"/>
    </row>
    <row r="484" ht="12.75">
      <c r="C484" s="18"/>
    </row>
    <row r="485" ht="12.75">
      <c r="C485" s="18"/>
    </row>
    <row r="486" ht="12.75">
      <c r="C486" s="18"/>
    </row>
    <row r="487" ht="12.75">
      <c r="C487" s="18"/>
    </row>
    <row r="488" ht="12.75">
      <c r="C488" s="18"/>
    </row>
    <row r="489" ht="12.75">
      <c r="C489" s="18"/>
    </row>
    <row r="490" ht="12.75">
      <c r="C490" s="18"/>
    </row>
    <row r="491" ht="12.75">
      <c r="C491" s="18"/>
    </row>
    <row r="492" ht="12.75">
      <c r="C492" s="18"/>
    </row>
    <row r="493" ht="12.75">
      <c r="C493" s="18"/>
    </row>
    <row r="494" ht="12.75">
      <c r="C494" s="18"/>
    </row>
    <row r="495" ht="12.75">
      <c r="C495" s="18"/>
    </row>
    <row r="496" ht="12.75">
      <c r="C496" s="18"/>
    </row>
    <row r="497" ht="12.75">
      <c r="C497" s="18"/>
    </row>
    <row r="498" ht="12.75">
      <c r="C498" s="18"/>
    </row>
    <row r="499" ht="12.75">
      <c r="C499" s="18"/>
    </row>
    <row r="500" ht="12.75">
      <c r="C500" s="18"/>
    </row>
    <row r="501" ht="12.75">
      <c r="C501" s="18"/>
    </row>
    <row r="502" ht="12.75">
      <c r="C502" s="18"/>
    </row>
    <row r="503" ht="12.75">
      <c r="C503" s="18"/>
    </row>
    <row r="504" ht="12.75">
      <c r="C504" s="18"/>
    </row>
    <row r="505" ht="12.75">
      <c r="C505" s="18"/>
    </row>
    <row r="506" ht="12.75">
      <c r="C506" s="18"/>
    </row>
    <row r="507" ht="12.75">
      <c r="C507" s="18"/>
    </row>
    <row r="508" ht="12.75">
      <c r="C508" s="18"/>
    </row>
    <row r="509" ht="12.75">
      <c r="C509" s="18"/>
    </row>
    <row r="510" ht="12.75">
      <c r="C510" s="18"/>
    </row>
    <row r="511" ht="12.75">
      <c r="C511" s="18"/>
    </row>
    <row r="512" ht="12.75">
      <c r="C512" s="18"/>
    </row>
    <row r="513" ht="12.75">
      <c r="C513" s="18"/>
    </row>
    <row r="514" ht="12.75">
      <c r="C514" s="18"/>
    </row>
    <row r="515" ht="12.75">
      <c r="C515" s="18"/>
    </row>
    <row r="516" ht="12.75">
      <c r="C516" s="18"/>
    </row>
    <row r="517" ht="12.75">
      <c r="C517" s="18"/>
    </row>
    <row r="518" ht="12.75">
      <c r="C518" s="18"/>
    </row>
    <row r="519" ht="12.75">
      <c r="C519" s="18"/>
    </row>
    <row r="520" ht="12.75">
      <c r="C520" s="18"/>
    </row>
    <row r="521" ht="12.75">
      <c r="C521" s="18"/>
    </row>
    <row r="522" ht="12.75">
      <c r="C522" s="18"/>
    </row>
    <row r="523" ht="12.75">
      <c r="C523" s="18"/>
    </row>
    <row r="524" ht="12.75">
      <c r="C524" s="18"/>
    </row>
    <row r="525" ht="12.75">
      <c r="C525" s="18"/>
    </row>
    <row r="526" ht="12.75">
      <c r="C526" s="18"/>
    </row>
    <row r="527" ht="12.75">
      <c r="C527" s="18"/>
    </row>
    <row r="528" ht="12.75">
      <c r="C528" s="18"/>
    </row>
    <row r="529" ht="12.75">
      <c r="C529" s="18"/>
    </row>
    <row r="530" ht="12.75">
      <c r="C530" s="18"/>
    </row>
    <row r="531" ht="12.75">
      <c r="C531" s="18"/>
    </row>
    <row r="532" ht="12.75">
      <c r="C532" s="18"/>
    </row>
    <row r="533" ht="12.75">
      <c r="C533" s="18"/>
    </row>
    <row r="534" ht="12.75">
      <c r="C534" s="18"/>
    </row>
    <row r="535" ht="12.75">
      <c r="C535" s="18"/>
    </row>
    <row r="536" ht="12.75">
      <c r="C536" s="18"/>
    </row>
    <row r="537" ht="12.75">
      <c r="C537" s="18"/>
    </row>
    <row r="538" ht="12.75">
      <c r="C538" s="18"/>
    </row>
    <row r="539" ht="12.75">
      <c r="C539" s="18"/>
    </row>
    <row r="540" ht="12.75">
      <c r="C540" s="18"/>
    </row>
    <row r="541" ht="12.75">
      <c r="C541" s="18"/>
    </row>
    <row r="542" ht="12.75">
      <c r="C542" s="18"/>
    </row>
    <row r="543" ht="12.75">
      <c r="C543" s="18"/>
    </row>
    <row r="544" ht="12.75">
      <c r="C544" s="18"/>
    </row>
    <row r="545" ht="12.75">
      <c r="C545" s="18"/>
    </row>
    <row r="546" ht="12.75">
      <c r="C546" s="18"/>
    </row>
    <row r="547" ht="12.75">
      <c r="C547" s="18"/>
    </row>
    <row r="548" ht="12.75">
      <c r="C548" s="18"/>
    </row>
    <row r="549" ht="12.75">
      <c r="C549" s="18"/>
    </row>
    <row r="550" ht="12.75">
      <c r="C550" s="18"/>
    </row>
    <row r="551" ht="12.75">
      <c r="C551" s="18"/>
    </row>
    <row r="552" ht="12.75">
      <c r="C552" s="18"/>
    </row>
    <row r="553" ht="12.75">
      <c r="C553" s="18"/>
    </row>
    <row r="554" ht="12.75">
      <c r="C554" s="18"/>
    </row>
    <row r="555" ht="12.75">
      <c r="C555" s="18"/>
    </row>
    <row r="556" ht="12.75">
      <c r="C556" s="18"/>
    </row>
    <row r="557" ht="12.75">
      <c r="C557" s="18"/>
    </row>
    <row r="558" ht="12.75">
      <c r="C558" s="18"/>
    </row>
    <row r="559" ht="12.75">
      <c r="C559" s="18"/>
    </row>
    <row r="560" ht="12.75">
      <c r="C560" s="18"/>
    </row>
    <row r="561" ht="12.75">
      <c r="C561" s="18"/>
    </row>
    <row r="562" ht="12.75">
      <c r="C562" s="18"/>
    </row>
    <row r="563" ht="12.75">
      <c r="C563" s="18"/>
    </row>
    <row r="564" ht="12.75">
      <c r="C564" s="18"/>
    </row>
    <row r="565" ht="12.75">
      <c r="C565" s="18"/>
    </row>
    <row r="566" ht="12.75">
      <c r="C566" s="18"/>
    </row>
    <row r="567" ht="12.75">
      <c r="C567" s="18"/>
    </row>
    <row r="568" ht="12.75">
      <c r="C568" s="18"/>
    </row>
    <row r="569" ht="12.75">
      <c r="C569" s="18"/>
    </row>
    <row r="570" ht="12.75">
      <c r="C570" s="18"/>
    </row>
    <row r="571" ht="12.75">
      <c r="C571" s="18"/>
    </row>
    <row r="572" ht="12.75">
      <c r="C572" s="18"/>
    </row>
    <row r="573" ht="12.75">
      <c r="C573" s="18"/>
    </row>
    <row r="574" ht="12.75">
      <c r="C574" s="18"/>
    </row>
    <row r="575" ht="12.75">
      <c r="C575" s="18"/>
    </row>
    <row r="576" ht="12.75">
      <c r="C576" s="18"/>
    </row>
    <row r="577" ht="12.75">
      <c r="C577" s="18"/>
    </row>
    <row r="578" ht="12.75">
      <c r="C578" s="18"/>
    </row>
    <row r="579" ht="12.75">
      <c r="C579" s="18"/>
    </row>
    <row r="580" ht="12.75">
      <c r="C580" s="18"/>
    </row>
    <row r="581" ht="12.75">
      <c r="C581" s="18"/>
    </row>
    <row r="582" ht="12.75">
      <c r="C582" s="18"/>
    </row>
    <row r="583" ht="12.75">
      <c r="C583" s="18"/>
    </row>
    <row r="584" ht="12.75">
      <c r="C584" s="18"/>
    </row>
    <row r="585" ht="12.75">
      <c r="C585" s="18"/>
    </row>
    <row r="586" ht="12.75">
      <c r="C586" s="18"/>
    </row>
    <row r="587" ht="12.75">
      <c r="C587" s="18"/>
    </row>
    <row r="588" ht="12.75">
      <c r="C588" s="18"/>
    </row>
    <row r="589" ht="12.75">
      <c r="C589" s="18"/>
    </row>
    <row r="590" ht="12.75">
      <c r="C590" s="18"/>
    </row>
    <row r="591" ht="12.75">
      <c r="C591" s="18"/>
    </row>
    <row r="592" ht="12.75">
      <c r="C592" s="18"/>
    </row>
    <row r="593" ht="12.75">
      <c r="C593" s="18"/>
    </row>
    <row r="594" ht="12.75">
      <c r="C594" s="18"/>
    </row>
    <row r="595" ht="12.75">
      <c r="C595" s="18"/>
    </row>
    <row r="596" ht="12.75">
      <c r="C596" s="18"/>
    </row>
    <row r="597" ht="12.75">
      <c r="C597" s="18"/>
    </row>
    <row r="598" ht="12.75">
      <c r="C598" s="18"/>
    </row>
    <row r="599" ht="12.75">
      <c r="C599" s="18"/>
    </row>
    <row r="600" ht="12.75">
      <c r="C600" s="18"/>
    </row>
    <row r="601" ht="12.75">
      <c r="C601" s="18"/>
    </row>
    <row r="602" ht="12.75">
      <c r="C602" s="18"/>
    </row>
    <row r="603" ht="12.75">
      <c r="C603" s="18"/>
    </row>
    <row r="604" ht="12.75">
      <c r="C604" s="18"/>
    </row>
    <row r="605" ht="12.75">
      <c r="C605" s="18"/>
    </row>
    <row r="606" ht="12.75">
      <c r="C606" s="18"/>
    </row>
    <row r="607" ht="12.75">
      <c r="C607" s="18"/>
    </row>
    <row r="608" ht="12.75">
      <c r="C608" s="18"/>
    </row>
    <row r="609" ht="12.75">
      <c r="C609" s="18"/>
    </row>
    <row r="610" ht="12.75">
      <c r="C610" s="18"/>
    </row>
    <row r="611" ht="12.75">
      <c r="C611" s="18"/>
    </row>
    <row r="612" ht="12.75">
      <c r="C612" s="18"/>
    </row>
    <row r="613" ht="12.75">
      <c r="C613" s="18"/>
    </row>
    <row r="614" ht="12.75">
      <c r="C614" s="18"/>
    </row>
    <row r="615" ht="12.75">
      <c r="C615" s="18"/>
    </row>
    <row r="616" ht="12.75">
      <c r="C616" s="18"/>
    </row>
    <row r="617" ht="12.75">
      <c r="C617" s="18"/>
    </row>
    <row r="618" ht="12.75">
      <c r="C618" s="18"/>
    </row>
    <row r="619" ht="12.75">
      <c r="C619" s="18"/>
    </row>
    <row r="620" ht="12.75">
      <c r="C620" s="18"/>
    </row>
    <row r="621" ht="12.75">
      <c r="C621" s="18"/>
    </row>
    <row r="622" ht="12.75">
      <c r="C622" s="18"/>
    </row>
    <row r="623" ht="12.75">
      <c r="C623" s="18"/>
    </row>
    <row r="624" ht="12.75">
      <c r="C624" s="18"/>
    </row>
    <row r="625" ht="12.75">
      <c r="C625" s="18"/>
    </row>
    <row r="626" ht="12.75">
      <c r="C626" s="18"/>
    </row>
    <row r="627" ht="12.75">
      <c r="C627" s="18"/>
    </row>
    <row r="628" ht="12.75">
      <c r="C628" s="18"/>
    </row>
    <row r="629" ht="12.75">
      <c r="C629" s="18"/>
    </row>
    <row r="630" ht="12.75">
      <c r="C630" s="18"/>
    </row>
    <row r="631" ht="12.75">
      <c r="C631" s="18"/>
    </row>
    <row r="632" ht="12.75">
      <c r="C632" s="18"/>
    </row>
    <row r="633" ht="12.75">
      <c r="C633" s="18"/>
    </row>
    <row r="634" ht="12.75">
      <c r="C634" s="18"/>
    </row>
    <row r="635" ht="12.75">
      <c r="C635" s="18"/>
    </row>
    <row r="636" ht="12.75">
      <c r="C636" s="18"/>
    </row>
    <row r="637" ht="12.75">
      <c r="C637" s="18"/>
    </row>
    <row r="638" ht="12.75">
      <c r="C638" s="18"/>
    </row>
    <row r="639" ht="12.75">
      <c r="C639" s="18"/>
    </row>
    <row r="640" ht="12.75">
      <c r="C640" s="18"/>
    </row>
    <row r="641" ht="12.75">
      <c r="C641" s="18"/>
    </row>
    <row r="642" ht="12.75">
      <c r="C642" s="18"/>
    </row>
    <row r="643" ht="12.75">
      <c r="C643" s="18"/>
    </row>
    <row r="644" ht="12.75">
      <c r="C644" s="18"/>
    </row>
    <row r="645" ht="12.75">
      <c r="C645" s="18"/>
    </row>
    <row r="646" ht="12.75">
      <c r="C646" s="18"/>
    </row>
    <row r="647" ht="12.75">
      <c r="C647" s="18"/>
    </row>
    <row r="648" ht="12.75">
      <c r="C648" s="18"/>
    </row>
    <row r="649" ht="12.75">
      <c r="C649" s="18"/>
    </row>
    <row r="650" ht="12.75">
      <c r="C650" s="18"/>
    </row>
    <row r="651" ht="12.75">
      <c r="C651" s="18"/>
    </row>
    <row r="652" ht="12.75">
      <c r="C652" s="18"/>
    </row>
    <row r="653" ht="12.75">
      <c r="C653" s="18"/>
    </row>
    <row r="654" ht="12.75">
      <c r="C654" s="18"/>
    </row>
    <row r="655" ht="12.75">
      <c r="C655" s="18"/>
    </row>
    <row r="656" ht="12.75">
      <c r="C656" s="18"/>
    </row>
    <row r="657" ht="12.75">
      <c r="C657" s="18"/>
    </row>
    <row r="658" ht="12.75">
      <c r="C658" s="18"/>
    </row>
    <row r="659" ht="12.75">
      <c r="C659" s="18"/>
    </row>
    <row r="660" ht="12.75">
      <c r="C660" s="18"/>
    </row>
    <row r="661" ht="12.75">
      <c r="C661" s="18"/>
    </row>
    <row r="662" ht="12.75">
      <c r="C662" s="18"/>
    </row>
    <row r="663" ht="12.75">
      <c r="C663" s="18"/>
    </row>
    <row r="664" ht="12.75">
      <c r="C664" s="18"/>
    </row>
    <row r="665" ht="12.75">
      <c r="C665" s="18"/>
    </row>
    <row r="666" ht="12.75">
      <c r="C666" s="18"/>
    </row>
    <row r="667" ht="12.75">
      <c r="C667" s="18"/>
    </row>
    <row r="668" ht="12.75">
      <c r="C668" s="18"/>
    </row>
    <row r="669" ht="12.75">
      <c r="C669" s="18"/>
    </row>
    <row r="670" ht="12.75">
      <c r="C670" s="18"/>
    </row>
    <row r="671" ht="12.75">
      <c r="C671" s="18"/>
    </row>
    <row r="672" ht="12.75">
      <c r="C672" s="18"/>
    </row>
    <row r="673" ht="12.75">
      <c r="C673" s="18"/>
    </row>
    <row r="674" ht="12.75">
      <c r="C674" s="18"/>
    </row>
    <row r="675" ht="12.75">
      <c r="C675" s="18"/>
    </row>
    <row r="676" ht="12.75">
      <c r="C676" s="18"/>
    </row>
    <row r="677" ht="12.75">
      <c r="C677" s="18"/>
    </row>
    <row r="678" ht="12.75">
      <c r="C678" s="18"/>
    </row>
    <row r="679" ht="12.75">
      <c r="C679" s="18"/>
    </row>
    <row r="680" ht="12.75">
      <c r="C680" s="18"/>
    </row>
    <row r="681" ht="12.75">
      <c r="C681" s="18"/>
    </row>
    <row r="682" ht="12.75">
      <c r="C682" s="18"/>
    </row>
    <row r="683" ht="12.75">
      <c r="C683" s="18"/>
    </row>
    <row r="684" ht="12.75">
      <c r="C684" s="18"/>
    </row>
    <row r="685" ht="12.75">
      <c r="C685" s="18"/>
    </row>
    <row r="686" ht="12.75">
      <c r="C686" s="18"/>
    </row>
    <row r="687" ht="12.75">
      <c r="C687" s="18"/>
    </row>
    <row r="688" ht="12.75">
      <c r="C688" s="18"/>
    </row>
    <row r="689" ht="12.75">
      <c r="C689" s="18"/>
    </row>
    <row r="690" ht="12.75">
      <c r="C690" s="18"/>
    </row>
    <row r="691" ht="12.75">
      <c r="C691" s="18"/>
    </row>
    <row r="692" ht="12.75">
      <c r="C692" s="18"/>
    </row>
    <row r="693" ht="12.75">
      <c r="C693" s="18"/>
    </row>
    <row r="694" ht="12.75">
      <c r="C694" s="18"/>
    </row>
    <row r="695" ht="12.75">
      <c r="C695" s="18"/>
    </row>
    <row r="696" ht="12.75">
      <c r="C696" s="18"/>
    </row>
    <row r="697" ht="12.75">
      <c r="C697" s="18"/>
    </row>
    <row r="698" ht="12.75">
      <c r="C698" s="18"/>
    </row>
    <row r="699" ht="12.75">
      <c r="C699" s="18"/>
    </row>
    <row r="700" ht="12.75">
      <c r="C700" s="18"/>
    </row>
    <row r="701" ht="12.75">
      <c r="C701" s="18"/>
    </row>
    <row r="702" ht="12.75">
      <c r="C702" s="18"/>
    </row>
    <row r="703" ht="12.75">
      <c r="C703" s="18"/>
    </row>
    <row r="704" ht="12.75">
      <c r="C704" s="18"/>
    </row>
    <row r="705" ht="12.75">
      <c r="C705" s="18"/>
    </row>
    <row r="706" ht="12.75">
      <c r="C706" s="18"/>
    </row>
    <row r="707" ht="12.75">
      <c r="C707" s="18"/>
    </row>
    <row r="708" ht="12.75">
      <c r="C708" s="18"/>
    </row>
    <row r="709" ht="12.75">
      <c r="C709" s="18"/>
    </row>
    <row r="710" ht="12.75">
      <c r="C710" s="18"/>
    </row>
    <row r="711" ht="12.75">
      <c r="C711" s="18"/>
    </row>
    <row r="712" ht="12.75">
      <c r="C712" s="18"/>
    </row>
    <row r="713" ht="12.75">
      <c r="C713" s="18"/>
    </row>
    <row r="714" ht="12.75">
      <c r="C714" s="18"/>
    </row>
    <row r="715" ht="12.75">
      <c r="C715" s="18"/>
    </row>
    <row r="716" ht="12.75">
      <c r="C716" s="18"/>
    </row>
    <row r="717" ht="12.75">
      <c r="C717" s="18"/>
    </row>
    <row r="718" ht="12.75">
      <c r="C718" s="18"/>
    </row>
    <row r="719" ht="12.75">
      <c r="C719" s="18"/>
    </row>
    <row r="720" ht="12.75">
      <c r="C720" s="18"/>
    </row>
    <row r="721" ht="12.75">
      <c r="C721" s="18"/>
    </row>
    <row r="722" ht="12.75">
      <c r="C722" s="18"/>
    </row>
    <row r="723" ht="12.75">
      <c r="C723" s="18"/>
    </row>
    <row r="724" ht="12.75">
      <c r="C724" s="18"/>
    </row>
    <row r="725" ht="12.75">
      <c r="C725" s="18"/>
    </row>
    <row r="726" ht="12.75">
      <c r="C726" s="18"/>
    </row>
    <row r="727" ht="12.75">
      <c r="C727" s="18"/>
    </row>
    <row r="728" ht="12.75">
      <c r="C728" s="18"/>
    </row>
    <row r="729" ht="12.75">
      <c r="C729" s="18"/>
    </row>
    <row r="730" ht="12.75">
      <c r="C730" s="18"/>
    </row>
    <row r="731" ht="12.75">
      <c r="C731" s="18"/>
    </row>
    <row r="732" ht="12.75">
      <c r="C732" s="18"/>
    </row>
    <row r="733" ht="12.75">
      <c r="C733" s="18"/>
    </row>
    <row r="734" ht="12.75">
      <c r="C734" s="18"/>
    </row>
    <row r="735" ht="12.75">
      <c r="C735" s="18"/>
    </row>
    <row r="736" ht="12.75">
      <c r="C736" s="18"/>
    </row>
    <row r="737" ht="12.75">
      <c r="C737" s="18"/>
    </row>
    <row r="738" ht="12.75">
      <c r="C738" s="18"/>
    </row>
    <row r="739" ht="12.75">
      <c r="C739" s="18"/>
    </row>
    <row r="740" ht="12.75">
      <c r="C740" s="18"/>
    </row>
    <row r="741" ht="12.75">
      <c r="C741" s="18"/>
    </row>
    <row r="742" ht="12.75">
      <c r="C742" s="18"/>
    </row>
    <row r="743" ht="12.75">
      <c r="C743" s="18"/>
    </row>
    <row r="744" ht="12.75">
      <c r="C744" s="18"/>
    </row>
    <row r="745" ht="12.75">
      <c r="C745" s="18"/>
    </row>
    <row r="746" ht="12.75">
      <c r="C746" s="18"/>
    </row>
    <row r="747" ht="12.75">
      <c r="C747" s="18"/>
    </row>
    <row r="748" ht="12.75">
      <c r="C748" s="18"/>
    </row>
    <row r="749" ht="12.75">
      <c r="C749" s="18"/>
    </row>
    <row r="750" ht="12.75">
      <c r="C750" s="18"/>
    </row>
    <row r="751" ht="12.75">
      <c r="C751" s="18"/>
    </row>
    <row r="752" ht="12.75">
      <c r="C752" s="18"/>
    </row>
    <row r="753" ht="12.75">
      <c r="C753" s="18"/>
    </row>
    <row r="754" ht="12.75">
      <c r="C754" s="18"/>
    </row>
    <row r="755" ht="12.75">
      <c r="C755" s="18"/>
    </row>
    <row r="756" ht="12.75">
      <c r="C756" s="18"/>
    </row>
    <row r="757" ht="12.75">
      <c r="C757" s="18"/>
    </row>
    <row r="758" ht="12.75">
      <c r="C758" s="18"/>
    </row>
    <row r="759" ht="12.75">
      <c r="C759" s="18"/>
    </row>
    <row r="760" ht="12.75">
      <c r="C760" s="18"/>
    </row>
    <row r="761" ht="12.75">
      <c r="C761" s="18"/>
    </row>
    <row r="762" ht="12.75">
      <c r="C762" s="18"/>
    </row>
    <row r="763" ht="12.75">
      <c r="C763" s="18"/>
    </row>
    <row r="764" ht="12.75">
      <c r="C764" s="18"/>
    </row>
    <row r="765" ht="12.75">
      <c r="C765" s="18"/>
    </row>
    <row r="766" ht="12.75">
      <c r="C766" s="18"/>
    </row>
    <row r="767" ht="12.75">
      <c r="C767" s="18"/>
    </row>
    <row r="768" ht="12.75">
      <c r="C768" s="18"/>
    </row>
    <row r="769" ht="12.75">
      <c r="C769" s="18"/>
    </row>
    <row r="770" ht="12.75">
      <c r="C770" s="18"/>
    </row>
    <row r="771" ht="12.75">
      <c r="C771" s="18"/>
    </row>
    <row r="772" ht="12.75">
      <c r="C772" s="18"/>
    </row>
    <row r="773" ht="12.75">
      <c r="C773" s="18"/>
    </row>
    <row r="774" ht="12.75">
      <c r="C774" s="18"/>
    </row>
    <row r="775" ht="12.75">
      <c r="C775" s="18"/>
    </row>
    <row r="776" ht="12.75">
      <c r="C776" s="18"/>
    </row>
    <row r="777" ht="12.75">
      <c r="C777" s="18"/>
    </row>
    <row r="778" ht="12.75">
      <c r="C778" s="18"/>
    </row>
    <row r="779" ht="12.75">
      <c r="C779" s="18"/>
    </row>
    <row r="780" ht="12.75">
      <c r="C780" s="18"/>
    </row>
    <row r="781" ht="12.75">
      <c r="C781" s="18"/>
    </row>
    <row r="782" ht="12.75">
      <c r="C782" s="18"/>
    </row>
    <row r="783" ht="12.75">
      <c r="C783" s="18"/>
    </row>
    <row r="784" ht="12.75">
      <c r="C784" s="18"/>
    </row>
    <row r="785" ht="12.75">
      <c r="C785" s="18"/>
    </row>
    <row r="786" ht="12.75">
      <c r="C786" s="18"/>
    </row>
    <row r="787" ht="12.75">
      <c r="C787" s="18"/>
    </row>
    <row r="788" ht="12.75">
      <c r="C788" s="18"/>
    </row>
    <row r="789" ht="12.75">
      <c r="C789" s="18"/>
    </row>
    <row r="790" ht="12.75">
      <c r="C790" s="18"/>
    </row>
    <row r="791" ht="12.75">
      <c r="C791" s="18"/>
    </row>
    <row r="792" ht="12.75">
      <c r="C792" s="18"/>
    </row>
    <row r="793" ht="12.75">
      <c r="C793" s="18"/>
    </row>
    <row r="794" ht="12.75">
      <c r="C794" s="18"/>
    </row>
    <row r="795" ht="12.75">
      <c r="C795" s="18"/>
    </row>
    <row r="796" ht="12.75">
      <c r="C796" s="18"/>
    </row>
    <row r="797" ht="12.75">
      <c r="C797" s="18"/>
    </row>
    <row r="798" ht="12.75">
      <c r="C798" s="18"/>
    </row>
    <row r="799" ht="12.75">
      <c r="C799" s="18"/>
    </row>
    <row r="800" ht="12.75">
      <c r="C800" s="18"/>
    </row>
    <row r="801" ht="12.75">
      <c r="C801" s="18"/>
    </row>
    <row r="802" ht="12.75">
      <c r="C802" s="18"/>
    </row>
    <row r="803" ht="12.75">
      <c r="C803" s="18"/>
    </row>
    <row r="804" ht="12.75">
      <c r="C804" s="18"/>
    </row>
    <row r="805" ht="12.75">
      <c r="C805" s="18"/>
    </row>
    <row r="806" ht="12.75">
      <c r="C806" s="18"/>
    </row>
    <row r="807" ht="12.75">
      <c r="C807" s="18"/>
    </row>
    <row r="808" ht="12.75">
      <c r="C808" s="18"/>
    </row>
    <row r="809" ht="12.75">
      <c r="C809" s="18"/>
    </row>
    <row r="810" ht="12.75">
      <c r="C810" s="18"/>
    </row>
    <row r="811" ht="12.75">
      <c r="C811" s="18"/>
    </row>
    <row r="812" ht="12.75">
      <c r="C812" s="18"/>
    </row>
    <row r="813" ht="12.75">
      <c r="C813" s="18"/>
    </row>
    <row r="814" ht="12.75">
      <c r="C814" s="18"/>
    </row>
    <row r="815" ht="12.75">
      <c r="C815" s="18"/>
    </row>
    <row r="816" ht="12.75">
      <c r="C816" s="18"/>
    </row>
    <row r="817" ht="12.75">
      <c r="C817" s="18"/>
    </row>
    <row r="818" ht="12.75">
      <c r="C818" s="18"/>
    </row>
    <row r="819" ht="12.75">
      <c r="C819" s="18"/>
    </row>
    <row r="820" ht="12.75">
      <c r="C820" s="18"/>
    </row>
    <row r="821" ht="12.75">
      <c r="C821" s="18"/>
    </row>
    <row r="822" ht="12.75">
      <c r="C822" s="18"/>
    </row>
    <row r="823" ht="12.75">
      <c r="C823" s="18"/>
    </row>
    <row r="824" ht="12.75">
      <c r="C824" s="18"/>
    </row>
    <row r="825" ht="12.75">
      <c r="C825" s="18"/>
    </row>
    <row r="826" ht="12.75">
      <c r="C826" s="18"/>
    </row>
    <row r="827" ht="12.75">
      <c r="C827" s="18"/>
    </row>
    <row r="828" ht="12.75">
      <c r="C828" s="18"/>
    </row>
    <row r="829" ht="12.75">
      <c r="C829" s="18"/>
    </row>
    <row r="830" ht="12.75">
      <c r="C830" s="18"/>
    </row>
    <row r="831" ht="12.75">
      <c r="C831" s="18"/>
    </row>
    <row r="832" ht="12.75">
      <c r="C832" s="18"/>
    </row>
    <row r="833" ht="12.75">
      <c r="C833" s="18"/>
    </row>
    <row r="834" ht="12.75">
      <c r="C834" s="18"/>
    </row>
    <row r="835" ht="12.75">
      <c r="C835" s="18"/>
    </row>
    <row r="836" ht="12.75">
      <c r="C836" s="18"/>
    </row>
    <row r="837" ht="12.75">
      <c r="C837" s="18"/>
    </row>
    <row r="838" ht="12.75">
      <c r="C838" s="18"/>
    </row>
    <row r="839" ht="12.75">
      <c r="C839" s="18"/>
    </row>
    <row r="840" ht="12.75">
      <c r="C840" s="18"/>
    </row>
    <row r="841" ht="12.75">
      <c r="C841" s="18"/>
    </row>
    <row r="842" ht="12.75">
      <c r="C842" s="18"/>
    </row>
    <row r="843" ht="12.75">
      <c r="C843" s="18"/>
    </row>
    <row r="844" ht="12.75">
      <c r="C844" s="18"/>
    </row>
    <row r="845" ht="12.75">
      <c r="C845" s="18"/>
    </row>
    <row r="846" ht="12.75">
      <c r="C846" s="18"/>
    </row>
    <row r="847" ht="12.75">
      <c r="C847" s="18"/>
    </row>
    <row r="848" ht="12.75">
      <c r="C848" s="18"/>
    </row>
    <row r="849" ht="12.75">
      <c r="C849" s="18"/>
    </row>
    <row r="850" ht="12.75">
      <c r="C850" s="18"/>
    </row>
    <row r="851" ht="12.75">
      <c r="C851" s="18"/>
    </row>
    <row r="852" ht="12.75">
      <c r="C852" s="18"/>
    </row>
    <row r="853" ht="12.75">
      <c r="C853" s="18"/>
    </row>
    <row r="854" ht="12.75">
      <c r="C854" s="18"/>
    </row>
    <row r="855" ht="12.75">
      <c r="C855" s="18"/>
    </row>
    <row r="856" ht="12.75">
      <c r="C856" s="18"/>
    </row>
    <row r="857" ht="12.75">
      <c r="C857" s="18"/>
    </row>
    <row r="858" ht="12.75">
      <c r="C858" s="18"/>
    </row>
    <row r="859" ht="12.75">
      <c r="C859" s="18"/>
    </row>
    <row r="860" ht="12.75">
      <c r="C860" s="18"/>
    </row>
    <row r="861" ht="12.75">
      <c r="C861" s="18"/>
    </row>
    <row r="862" ht="12.75">
      <c r="C862" s="18"/>
    </row>
    <row r="863" ht="12.75">
      <c r="C863" s="18"/>
    </row>
    <row r="864" ht="12.75">
      <c r="C864" s="18"/>
    </row>
    <row r="865" ht="12.75">
      <c r="C865" s="18"/>
    </row>
    <row r="866" ht="12.75">
      <c r="C866" s="18"/>
    </row>
    <row r="867" ht="12.75">
      <c r="C867" s="18"/>
    </row>
    <row r="868" ht="12.75">
      <c r="C868" s="18"/>
    </row>
    <row r="869" ht="12.75">
      <c r="C869" s="18"/>
    </row>
    <row r="870" ht="12.75">
      <c r="C870" s="18"/>
    </row>
    <row r="871" ht="12.75">
      <c r="C871" s="18"/>
    </row>
    <row r="872" ht="12.75">
      <c r="C872" s="18"/>
    </row>
    <row r="873" ht="12.75">
      <c r="C873" s="18"/>
    </row>
    <row r="874" ht="12.75">
      <c r="C874" s="18"/>
    </row>
    <row r="875" ht="12.75">
      <c r="C875" s="18"/>
    </row>
    <row r="876" ht="12.75">
      <c r="C876" s="18"/>
    </row>
    <row r="877" ht="12.75">
      <c r="C877" s="18"/>
    </row>
    <row r="878" ht="12.75">
      <c r="C878" s="18"/>
    </row>
    <row r="879" ht="12.75">
      <c r="C879" s="18"/>
    </row>
    <row r="880" ht="12.75">
      <c r="C880" s="18"/>
    </row>
    <row r="881" ht="12.75">
      <c r="C881" s="18"/>
    </row>
    <row r="882" ht="12.75">
      <c r="C882" s="18"/>
    </row>
    <row r="883" ht="12.75">
      <c r="C883" s="18"/>
    </row>
    <row r="884" ht="12.75">
      <c r="C884" s="18"/>
    </row>
    <row r="885" ht="12.75">
      <c r="C885" s="18"/>
    </row>
    <row r="886" ht="12.75">
      <c r="C886" s="18"/>
    </row>
    <row r="887" ht="12.75">
      <c r="C887" s="18"/>
    </row>
    <row r="888" ht="12.75">
      <c r="C888" s="18"/>
    </row>
    <row r="889" ht="12.75">
      <c r="C889" s="18"/>
    </row>
    <row r="890" ht="12.75">
      <c r="C890" s="18"/>
    </row>
    <row r="891" ht="12.75">
      <c r="C891" s="18"/>
    </row>
    <row r="892" ht="12.75">
      <c r="C892" s="18"/>
    </row>
    <row r="893" ht="12.75">
      <c r="C893" s="18"/>
    </row>
    <row r="894" ht="12.75">
      <c r="C894" s="18"/>
    </row>
    <row r="895" ht="12.75">
      <c r="C895" s="18"/>
    </row>
    <row r="896" ht="12.75">
      <c r="C896" s="18"/>
    </row>
    <row r="897" ht="12.75">
      <c r="C897" s="18"/>
    </row>
    <row r="898" ht="12.75">
      <c r="C898" s="18"/>
    </row>
    <row r="899" ht="12.75">
      <c r="C899" s="18"/>
    </row>
    <row r="900" ht="12.75">
      <c r="C900" s="18"/>
    </row>
    <row r="901" ht="12.75">
      <c r="C901" s="18"/>
    </row>
    <row r="902" ht="12.75">
      <c r="C902" s="18"/>
    </row>
    <row r="903" ht="12.75">
      <c r="C903" s="18"/>
    </row>
    <row r="904" ht="12.75">
      <c r="C904" s="18"/>
    </row>
    <row r="905" ht="12.75">
      <c r="C905" s="18"/>
    </row>
    <row r="906" ht="12.75">
      <c r="C906" s="18"/>
    </row>
    <row r="907" ht="12.75">
      <c r="C907" s="18"/>
    </row>
    <row r="908" ht="12.75">
      <c r="C908" s="18"/>
    </row>
    <row r="909" ht="12.75">
      <c r="C909" s="18"/>
    </row>
    <row r="910" ht="12.75">
      <c r="C910" s="18"/>
    </row>
    <row r="911" ht="12.75">
      <c r="C911" s="18"/>
    </row>
    <row r="912" ht="12.75">
      <c r="C912" s="18"/>
    </row>
    <row r="913" ht="12.75">
      <c r="C913" s="18"/>
    </row>
    <row r="914" ht="12.75">
      <c r="C914" s="18"/>
    </row>
    <row r="915" ht="12.75">
      <c r="C915" s="18"/>
    </row>
    <row r="916" ht="12.75">
      <c r="C916" s="18"/>
    </row>
    <row r="917" ht="12.75">
      <c r="C917" s="18"/>
    </row>
    <row r="918" ht="12.75">
      <c r="C918" s="18"/>
    </row>
    <row r="919" ht="12.75">
      <c r="C919" s="18"/>
    </row>
    <row r="920" ht="12.75">
      <c r="C920" s="18"/>
    </row>
    <row r="921" ht="12.75">
      <c r="C921" s="18"/>
    </row>
    <row r="922" ht="12.75">
      <c r="C922" s="18"/>
    </row>
    <row r="923" ht="12.75">
      <c r="C923" s="18"/>
    </row>
    <row r="924" ht="12.75">
      <c r="C924" s="18"/>
    </row>
    <row r="925" ht="12.75">
      <c r="C925" s="18"/>
    </row>
    <row r="926" ht="12.75">
      <c r="C926" s="18"/>
    </row>
    <row r="927" ht="12.75">
      <c r="C927" s="18"/>
    </row>
    <row r="928" ht="12.75">
      <c r="C928" s="18"/>
    </row>
    <row r="929" ht="12.75">
      <c r="C929" s="18"/>
    </row>
    <row r="930" ht="12.75">
      <c r="C930" s="18"/>
    </row>
    <row r="931" ht="12.75">
      <c r="C931" s="18"/>
    </row>
    <row r="932" ht="12.75">
      <c r="C932" s="18"/>
    </row>
    <row r="933" ht="12.75">
      <c r="C933" s="18"/>
    </row>
    <row r="934" ht="12.75">
      <c r="C934" s="18"/>
    </row>
    <row r="935" ht="12.75">
      <c r="C935" s="18"/>
    </row>
    <row r="936" ht="12.75">
      <c r="C936" s="18"/>
    </row>
    <row r="937" ht="12.75">
      <c r="C937" s="18"/>
    </row>
    <row r="938" ht="12.75">
      <c r="C938" s="18"/>
    </row>
    <row r="939" ht="12.75">
      <c r="C939" s="18"/>
    </row>
    <row r="940" ht="12.75">
      <c r="C940" s="18"/>
    </row>
    <row r="941" ht="12.75">
      <c r="C941" s="18"/>
    </row>
    <row r="942" ht="12.75">
      <c r="C942" s="18"/>
    </row>
    <row r="943" ht="12.75">
      <c r="C943" s="18"/>
    </row>
    <row r="944" ht="12.75">
      <c r="C944" s="18"/>
    </row>
    <row r="945" ht="12.75">
      <c r="C945" s="18"/>
    </row>
    <row r="946" ht="12.75">
      <c r="C946" s="18"/>
    </row>
    <row r="947" ht="12.75">
      <c r="C947" s="18"/>
    </row>
    <row r="948" ht="12.75">
      <c r="C948" s="18"/>
    </row>
    <row r="949" ht="12.75">
      <c r="C949" s="18"/>
    </row>
    <row r="950" ht="12.75">
      <c r="C950" s="18"/>
    </row>
    <row r="951" ht="12.75">
      <c r="C951" s="18"/>
    </row>
    <row r="952" ht="12.75">
      <c r="C952" s="18"/>
    </row>
    <row r="953" ht="12.75">
      <c r="C953" s="18"/>
    </row>
    <row r="954" ht="12.75">
      <c r="C954" s="18"/>
    </row>
    <row r="955" ht="12.75">
      <c r="C955" s="18"/>
    </row>
    <row r="956" ht="12.75">
      <c r="C956" s="18"/>
    </row>
    <row r="957" ht="12.75">
      <c r="C957" s="18"/>
    </row>
    <row r="958" ht="12.75">
      <c r="C958" s="18"/>
    </row>
    <row r="959" ht="12.75">
      <c r="C959" s="18"/>
    </row>
    <row r="960" ht="12.75">
      <c r="C960" s="18"/>
    </row>
    <row r="961" ht="12.75">
      <c r="C961" s="18"/>
    </row>
    <row r="962" ht="12.75">
      <c r="C962" s="18"/>
    </row>
    <row r="963" ht="12.75">
      <c r="C963" s="18"/>
    </row>
    <row r="964" ht="12.75">
      <c r="C964" s="18"/>
    </row>
    <row r="965" ht="12.75">
      <c r="C965" s="18"/>
    </row>
    <row r="966" ht="12.75">
      <c r="C966" s="18"/>
    </row>
    <row r="967" ht="12.75">
      <c r="C967" s="18"/>
    </row>
    <row r="968" ht="12.75">
      <c r="C968" s="18"/>
    </row>
    <row r="969" ht="12.75">
      <c r="C969" s="18"/>
    </row>
    <row r="970" ht="12.75">
      <c r="C970" s="18"/>
    </row>
    <row r="971" ht="12.75">
      <c r="C971" s="18"/>
    </row>
    <row r="972" ht="12.75">
      <c r="C972" s="18"/>
    </row>
    <row r="973" ht="12.75">
      <c r="C973" s="18"/>
    </row>
    <row r="974" ht="12.75">
      <c r="C974" s="18"/>
    </row>
    <row r="975" ht="12.75">
      <c r="C975" s="18"/>
    </row>
    <row r="976" ht="12.75">
      <c r="C976" s="18"/>
    </row>
    <row r="977" ht="12.75">
      <c r="C977" s="18"/>
    </row>
    <row r="978" ht="12.75">
      <c r="C978" s="18"/>
    </row>
    <row r="979" ht="12.75">
      <c r="C979" s="18"/>
    </row>
    <row r="980" ht="12.75">
      <c r="C980" s="18"/>
    </row>
    <row r="981" ht="12.75">
      <c r="C981" s="18"/>
    </row>
    <row r="982" ht="12.75">
      <c r="C982" s="18"/>
    </row>
    <row r="983" ht="12.75">
      <c r="C983" s="18"/>
    </row>
    <row r="984" ht="12.75">
      <c r="C984" s="18"/>
    </row>
    <row r="985" ht="12.75">
      <c r="C985" s="18"/>
    </row>
    <row r="986" ht="12.75">
      <c r="C986" s="18"/>
    </row>
    <row r="987" ht="12.75">
      <c r="C987" s="18"/>
    </row>
    <row r="988" ht="12.75">
      <c r="C988" s="18"/>
    </row>
    <row r="989" ht="12.75">
      <c r="C989" s="18"/>
    </row>
    <row r="990" ht="12.75">
      <c r="C990" s="18"/>
    </row>
    <row r="991" ht="12.75">
      <c r="C991" s="18"/>
    </row>
    <row r="992" ht="12.75">
      <c r="C992" s="18"/>
    </row>
    <row r="993" ht="12.75">
      <c r="C993" s="18"/>
    </row>
    <row r="994" ht="12.75">
      <c r="C994" s="18"/>
    </row>
    <row r="995" ht="12.75">
      <c r="C995" s="18"/>
    </row>
    <row r="996" ht="12.75">
      <c r="C996" s="18"/>
    </row>
    <row r="997" ht="12.75">
      <c r="C997" s="18"/>
    </row>
    <row r="998" ht="12.75">
      <c r="C998" s="18"/>
    </row>
    <row r="999" ht="12.75">
      <c r="C999" s="18"/>
    </row>
    <row r="1000" ht="12.75">
      <c r="C1000" s="18"/>
    </row>
    <row r="1001" ht="12.75">
      <c r="C1001" s="18"/>
    </row>
    <row r="1002" ht="12.75">
      <c r="C1002" s="18"/>
    </row>
    <row r="1003" ht="12.75">
      <c r="C1003" s="18"/>
    </row>
    <row r="1004" ht="12.75">
      <c r="C1004" s="18"/>
    </row>
    <row r="1005" ht="12.75">
      <c r="C1005" s="18"/>
    </row>
    <row r="1006" ht="12.75">
      <c r="C1006" s="18"/>
    </row>
    <row r="1007" ht="12.75">
      <c r="C1007" s="18"/>
    </row>
    <row r="1008" ht="12.75">
      <c r="C1008" s="18"/>
    </row>
    <row r="1009" ht="12.75">
      <c r="C1009" s="18"/>
    </row>
    <row r="1010" ht="12.75">
      <c r="C1010" s="18"/>
    </row>
    <row r="1011" ht="12.75">
      <c r="C1011" s="18"/>
    </row>
    <row r="1012" ht="12.75">
      <c r="C1012" s="18"/>
    </row>
    <row r="1013" ht="12.75">
      <c r="C1013" s="18"/>
    </row>
    <row r="1014" ht="12.75">
      <c r="C1014" s="18"/>
    </row>
    <row r="1015" ht="12.75">
      <c r="C1015" s="18"/>
    </row>
    <row r="1016" ht="12.75">
      <c r="C1016" s="18"/>
    </row>
    <row r="1017" ht="12.75">
      <c r="C1017" s="18"/>
    </row>
    <row r="1018" ht="12.75">
      <c r="C1018" s="18"/>
    </row>
    <row r="1019" ht="12.75">
      <c r="C1019" s="18"/>
    </row>
    <row r="1020" ht="12.75">
      <c r="C1020" s="18"/>
    </row>
    <row r="1021" ht="12.75">
      <c r="C1021" s="18"/>
    </row>
    <row r="1022" ht="12.75">
      <c r="C1022" s="18"/>
    </row>
    <row r="1023" ht="12.75">
      <c r="C1023" s="18"/>
    </row>
    <row r="1024" ht="12.75">
      <c r="C1024" s="18"/>
    </row>
    <row r="1025" ht="12.75">
      <c r="C1025" s="18"/>
    </row>
    <row r="1026" ht="12.75">
      <c r="C1026" s="18"/>
    </row>
    <row r="1027" ht="12.75">
      <c r="C1027" s="18"/>
    </row>
    <row r="1028" ht="12.75">
      <c r="C1028" s="18"/>
    </row>
    <row r="1029" ht="12.75">
      <c r="C1029" s="18"/>
    </row>
    <row r="1030" ht="12.75">
      <c r="C1030" s="18"/>
    </row>
    <row r="1031" ht="12.75">
      <c r="C1031" s="18"/>
    </row>
    <row r="1032" ht="12.75">
      <c r="C1032" s="18"/>
    </row>
    <row r="1033" ht="12.75">
      <c r="C1033" s="18"/>
    </row>
    <row r="1034" ht="12.75">
      <c r="C1034" s="18"/>
    </row>
    <row r="1035" ht="12.75">
      <c r="C1035" s="18"/>
    </row>
    <row r="1036" ht="12.75">
      <c r="C1036" s="18"/>
    </row>
    <row r="1037" ht="12.75">
      <c r="C1037" s="18"/>
    </row>
    <row r="1038" ht="12.75">
      <c r="C1038" s="18"/>
    </row>
    <row r="1039" ht="12.75">
      <c r="C1039" s="18"/>
    </row>
    <row r="1040" ht="12.75">
      <c r="C1040" s="18"/>
    </row>
    <row r="1041" ht="12.75">
      <c r="C1041" s="18"/>
    </row>
    <row r="1042" ht="12.75">
      <c r="C1042" s="18"/>
    </row>
    <row r="1043" ht="12.75">
      <c r="C1043" s="18"/>
    </row>
    <row r="1044" ht="12.75">
      <c r="C1044" s="18"/>
    </row>
    <row r="1045" ht="12.75">
      <c r="C1045" s="18"/>
    </row>
    <row r="1046" ht="12.75">
      <c r="C1046" s="18"/>
    </row>
    <row r="1047" ht="12.75">
      <c r="C1047" s="18"/>
    </row>
    <row r="1048" ht="12.75">
      <c r="C1048" s="18"/>
    </row>
    <row r="1049" ht="12.75">
      <c r="C1049" s="18"/>
    </row>
    <row r="1050" ht="12.75">
      <c r="C1050" s="18"/>
    </row>
    <row r="1051" ht="12.75">
      <c r="C1051" s="18"/>
    </row>
    <row r="1052" ht="12.75">
      <c r="C1052" s="18"/>
    </row>
    <row r="1053" ht="12.75">
      <c r="C1053" s="18"/>
    </row>
    <row r="1054" ht="12.75">
      <c r="C1054" s="18"/>
    </row>
    <row r="1055" ht="12.75">
      <c r="C1055" s="18"/>
    </row>
    <row r="1056" ht="12.75">
      <c r="C1056" s="18"/>
    </row>
    <row r="1057" ht="12.75">
      <c r="C1057" s="18"/>
    </row>
    <row r="1058" ht="12.75">
      <c r="C1058" s="18"/>
    </row>
    <row r="1059" ht="12.75">
      <c r="C1059" s="18"/>
    </row>
    <row r="1060" ht="12.75">
      <c r="C1060" s="18"/>
    </row>
    <row r="1061" ht="12.75">
      <c r="C1061" s="18"/>
    </row>
    <row r="1062" ht="12.75">
      <c r="C1062" s="18"/>
    </row>
    <row r="1063" ht="12.75">
      <c r="C1063" s="18"/>
    </row>
    <row r="1064" ht="12.75">
      <c r="C1064" s="18"/>
    </row>
    <row r="1065" ht="12.75">
      <c r="C1065" s="18"/>
    </row>
    <row r="1066" ht="12.75">
      <c r="C1066" s="18"/>
    </row>
    <row r="1067" ht="12.75">
      <c r="C1067" s="18"/>
    </row>
    <row r="1068" ht="12.75">
      <c r="C1068" s="18"/>
    </row>
    <row r="1069" ht="12.75">
      <c r="C1069" s="18"/>
    </row>
    <row r="1070" ht="12.75">
      <c r="C1070" s="18"/>
    </row>
    <row r="1071" ht="12.75">
      <c r="C1071" s="18"/>
    </row>
    <row r="1072" ht="12.75">
      <c r="C1072" s="18"/>
    </row>
    <row r="1073" ht="12.75">
      <c r="C1073" s="18"/>
    </row>
    <row r="1074" ht="12.75">
      <c r="C1074" s="18"/>
    </row>
    <row r="1075" ht="12.75">
      <c r="C1075" s="18"/>
    </row>
    <row r="1076" ht="12.75">
      <c r="C1076" s="18"/>
    </row>
    <row r="1077" ht="12.75">
      <c r="C1077" s="18"/>
    </row>
    <row r="1078" ht="12.75">
      <c r="C1078" s="18"/>
    </row>
    <row r="1079" ht="12.75">
      <c r="C1079" s="18"/>
    </row>
    <row r="1080" ht="12.75">
      <c r="C1080" s="18"/>
    </row>
    <row r="1081" ht="12.75">
      <c r="C1081" s="18"/>
    </row>
    <row r="1082" ht="12.75">
      <c r="C1082" s="18"/>
    </row>
    <row r="1083" ht="12.75">
      <c r="C1083" s="18"/>
    </row>
    <row r="1084" ht="12.75">
      <c r="C1084" s="18"/>
    </row>
    <row r="1085" ht="12.75">
      <c r="C1085" s="18"/>
    </row>
    <row r="1086" ht="12.75">
      <c r="C1086" s="18"/>
    </row>
    <row r="1087" ht="12.75">
      <c r="C1087" s="18"/>
    </row>
    <row r="1088" ht="12.75">
      <c r="C1088" s="18"/>
    </row>
    <row r="1089" ht="12.75">
      <c r="C1089" s="18"/>
    </row>
    <row r="1090" ht="12.75">
      <c r="C1090" s="18"/>
    </row>
    <row r="1091" ht="12.75">
      <c r="C1091" s="18"/>
    </row>
    <row r="1092" ht="12.75">
      <c r="C1092" s="18"/>
    </row>
    <row r="1093" ht="12.75">
      <c r="C1093" s="18"/>
    </row>
    <row r="1094" ht="12.75">
      <c r="C1094" s="18"/>
    </row>
    <row r="1095" ht="12.75">
      <c r="C1095" s="18"/>
    </row>
    <row r="1096" ht="12.75">
      <c r="C1096" s="18"/>
    </row>
    <row r="1097" ht="12.75">
      <c r="C1097" s="18"/>
    </row>
    <row r="1098" ht="12.75">
      <c r="C1098" s="18"/>
    </row>
    <row r="1099" ht="12.75">
      <c r="C1099" s="18"/>
    </row>
    <row r="1100" ht="12.75">
      <c r="C1100" s="18"/>
    </row>
    <row r="1101" ht="12.75">
      <c r="C1101" s="18"/>
    </row>
    <row r="1102" ht="12.75">
      <c r="C1102" s="18"/>
    </row>
    <row r="1103" ht="12.75">
      <c r="C1103" s="18"/>
    </row>
    <row r="1104" ht="12.75">
      <c r="C1104" s="18"/>
    </row>
    <row r="1105" ht="12.75">
      <c r="C1105" s="18"/>
    </row>
    <row r="1106" ht="12.75">
      <c r="C1106" s="18"/>
    </row>
    <row r="1107" ht="12.75">
      <c r="C1107" s="18"/>
    </row>
    <row r="1108" ht="12.75">
      <c r="C1108" s="18"/>
    </row>
    <row r="1109" ht="12.75">
      <c r="C1109" s="18"/>
    </row>
    <row r="1110" ht="12.75">
      <c r="C1110" s="18"/>
    </row>
    <row r="1111" ht="12.75">
      <c r="C1111" s="18"/>
    </row>
    <row r="1112" ht="12.75">
      <c r="C1112" s="18"/>
    </row>
    <row r="1113" ht="12.75">
      <c r="C1113" s="18"/>
    </row>
    <row r="1114" ht="12.75">
      <c r="C1114" s="18"/>
    </row>
    <row r="1115" ht="12.75">
      <c r="C1115" s="18"/>
    </row>
    <row r="1116" ht="12.75">
      <c r="C1116" s="18"/>
    </row>
    <row r="1117" ht="12.75">
      <c r="C1117" s="18"/>
    </row>
    <row r="1118" ht="12.75">
      <c r="C1118" s="18"/>
    </row>
    <row r="1119" ht="12.75">
      <c r="C1119" s="18"/>
    </row>
    <row r="1120" ht="12.75">
      <c r="C1120" s="18"/>
    </row>
    <row r="1121" ht="12.75">
      <c r="C1121" s="18"/>
    </row>
    <row r="1122" ht="12.75">
      <c r="C1122" s="18"/>
    </row>
    <row r="1123" ht="12.75">
      <c r="C1123" s="18"/>
    </row>
    <row r="1124" ht="12.75">
      <c r="C1124" s="18"/>
    </row>
    <row r="1125" ht="12.75">
      <c r="C1125" s="18"/>
    </row>
    <row r="1126" ht="12.75">
      <c r="C1126" s="18"/>
    </row>
    <row r="1127" ht="12.75">
      <c r="C1127" s="18"/>
    </row>
    <row r="1128" ht="12.75">
      <c r="C1128" s="18"/>
    </row>
    <row r="1129" ht="12.75">
      <c r="C1129" s="18"/>
    </row>
    <row r="1130" ht="12.75">
      <c r="C1130" s="18"/>
    </row>
    <row r="1131" ht="12.75">
      <c r="C1131" s="18"/>
    </row>
    <row r="1132" ht="12.75">
      <c r="C1132" s="18"/>
    </row>
    <row r="1133" ht="12.75">
      <c r="C1133" s="18"/>
    </row>
    <row r="1134" ht="12.75">
      <c r="C1134" s="18"/>
    </row>
    <row r="1135" ht="12.75">
      <c r="C1135" s="18"/>
    </row>
    <row r="1136" ht="12.75">
      <c r="C1136" s="18"/>
    </row>
    <row r="1137" ht="12.75">
      <c r="C1137" s="18"/>
    </row>
    <row r="1138" ht="12.75">
      <c r="C1138" s="18"/>
    </row>
    <row r="1139" ht="12.75">
      <c r="C1139" s="18"/>
    </row>
    <row r="1140" ht="12.75">
      <c r="C1140" s="18"/>
    </row>
    <row r="1141" ht="12.75">
      <c r="C1141" s="18"/>
    </row>
    <row r="1142" ht="12.75">
      <c r="C1142" s="18"/>
    </row>
    <row r="1143" ht="12.75">
      <c r="C1143" s="18"/>
    </row>
    <row r="1144" ht="12.75">
      <c r="C1144" s="18"/>
    </row>
    <row r="1145" ht="12.75">
      <c r="C1145" s="18"/>
    </row>
    <row r="1146" ht="12.75">
      <c r="C1146" s="18"/>
    </row>
    <row r="1147" ht="12.75">
      <c r="C1147" s="18"/>
    </row>
    <row r="1148" ht="12.75">
      <c r="C1148" s="18"/>
    </row>
    <row r="1149" ht="12.75">
      <c r="C1149" s="18"/>
    </row>
    <row r="1150" ht="12.75">
      <c r="C1150" s="18"/>
    </row>
    <row r="1151" ht="12.75">
      <c r="C1151" s="18"/>
    </row>
    <row r="1152" ht="12.75">
      <c r="C1152" s="18"/>
    </row>
    <row r="1153" ht="12.75">
      <c r="C1153" s="18"/>
    </row>
    <row r="1154" ht="12.75">
      <c r="C1154" s="18"/>
    </row>
    <row r="1155" ht="12.75">
      <c r="C1155" s="18"/>
    </row>
    <row r="1156" ht="12.75">
      <c r="C1156" s="18"/>
    </row>
    <row r="1157" ht="12.75">
      <c r="C1157" s="18"/>
    </row>
    <row r="1158" ht="12.75">
      <c r="C1158" s="18"/>
    </row>
    <row r="1159" ht="12.75">
      <c r="C1159" s="18"/>
    </row>
    <row r="1160" ht="12.75">
      <c r="C1160" s="18"/>
    </row>
    <row r="1161" ht="12.75">
      <c r="C1161" s="18"/>
    </row>
    <row r="1162" ht="12.75">
      <c r="C1162" s="18"/>
    </row>
    <row r="1163" ht="12.75">
      <c r="C1163" s="18"/>
    </row>
    <row r="1164" ht="12.75">
      <c r="C1164" s="18"/>
    </row>
    <row r="1165" ht="12.75">
      <c r="C1165" s="18"/>
    </row>
    <row r="1166" ht="12.75">
      <c r="C1166" s="18"/>
    </row>
    <row r="1167" ht="12.75">
      <c r="C1167" s="18"/>
    </row>
    <row r="1168" ht="12.75">
      <c r="C1168" s="18"/>
    </row>
    <row r="1169" ht="12.75">
      <c r="C1169" s="18"/>
    </row>
    <row r="1170" ht="12.75">
      <c r="C1170" s="18"/>
    </row>
    <row r="1171" ht="12.75">
      <c r="C1171" s="18"/>
    </row>
    <row r="1172" ht="12.75">
      <c r="C1172" s="18"/>
    </row>
    <row r="1173" ht="12.75">
      <c r="C1173" s="18"/>
    </row>
    <row r="1174" ht="12.75">
      <c r="C1174" s="18"/>
    </row>
    <row r="1175" ht="12.75">
      <c r="C1175" s="18"/>
    </row>
    <row r="1176" ht="12.75">
      <c r="C1176" s="18"/>
    </row>
    <row r="1177" ht="12.75">
      <c r="C1177" s="18"/>
    </row>
    <row r="1178" ht="12.75">
      <c r="C1178" s="18"/>
    </row>
    <row r="1179" ht="12.75">
      <c r="C1179" s="18"/>
    </row>
    <row r="1180" ht="12.75">
      <c r="C1180" s="18"/>
    </row>
    <row r="1181" ht="12.75">
      <c r="C1181" s="18"/>
    </row>
    <row r="1182" ht="12.75">
      <c r="C1182" s="18"/>
    </row>
    <row r="1183" ht="12.75">
      <c r="C1183" s="18"/>
    </row>
    <row r="1184" ht="12.75">
      <c r="C1184" s="18"/>
    </row>
    <row r="1185" ht="12.75">
      <c r="C1185" s="18"/>
    </row>
    <row r="1186" ht="12.75">
      <c r="C1186" s="18"/>
    </row>
    <row r="1187" ht="12.75">
      <c r="C1187" s="18"/>
    </row>
    <row r="1188" ht="12.75">
      <c r="C1188" s="18"/>
    </row>
    <row r="1189" ht="12.75">
      <c r="C1189" s="18"/>
    </row>
    <row r="1190" ht="12.75">
      <c r="C1190" s="18"/>
    </row>
    <row r="1191" ht="12.75">
      <c r="C1191" s="18"/>
    </row>
    <row r="1192" ht="12.75">
      <c r="C1192" s="18"/>
    </row>
    <row r="1193" ht="12.75">
      <c r="C1193" s="18"/>
    </row>
    <row r="1194" ht="12.75">
      <c r="C1194" s="18"/>
    </row>
    <row r="1195" ht="12.75">
      <c r="C1195" s="18"/>
    </row>
    <row r="1196" ht="12.75">
      <c r="C1196" s="18"/>
    </row>
    <row r="1197" ht="12.75">
      <c r="C1197" s="18"/>
    </row>
    <row r="1198" ht="12.75">
      <c r="C1198" s="18"/>
    </row>
    <row r="1199" ht="12.75">
      <c r="C1199" s="18"/>
    </row>
    <row r="1200" ht="12.75">
      <c r="C1200" s="18"/>
    </row>
    <row r="1201" ht="12.75">
      <c r="C1201" s="18"/>
    </row>
    <row r="1202" ht="12.75">
      <c r="C1202" s="18"/>
    </row>
    <row r="1203" ht="12.75">
      <c r="C1203" s="18"/>
    </row>
    <row r="1204" ht="12.75">
      <c r="C1204" s="18"/>
    </row>
    <row r="1205" ht="12.75">
      <c r="C1205" s="18"/>
    </row>
    <row r="1206" ht="12.75">
      <c r="C1206" s="18"/>
    </row>
    <row r="1207" ht="12.75">
      <c r="C1207" s="18"/>
    </row>
    <row r="1208" ht="12.75">
      <c r="C1208" s="18"/>
    </row>
    <row r="1209" ht="12.75">
      <c r="C1209" s="18"/>
    </row>
    <row r="1210" ht="12.75">
      <c r="C1210" s="18"/>
    </row>
    <row r="1211" ht="12.75">
      <c r="C1211" s="18"/>
    </row>
    <row r="1212" ht="12.75">
      <c r="C1212" s="18"/>
    </row>
    <row r="1213" ht="12.75">
      <c r="C1213" s="18"/>
    </row>
    <row r="1214" ht="12.75">
      <c r="C1214" s="18"/>
    </row>
    <row r="1215" ht="12.75">
      <c r="C1215" s="18"/>
    </row>
    <row r="1216" ht="12.75">
      <c r="C1216" s="18"/>
    </row>
    <row r="1217" ht="12.75">
      <c r="C1217" s="18"/>
    </row>
    <row r="1218" ht="12.75">
      <c r="C1218" s="18"/>
    </row>
    <row r="1219" ht="12.75">
      <c r="C1219" s="18"/>
    </row>
    <row r="1220" ht="12.75">
      <c r="C1220" s="18"/>
    </row>
    <row r="1221" ht="12.75">
      <c r="C1221" s="18"/>
    </row>
    <row r="1222" ht="12.75">
      <c r="C1222" s="18"/>
    </row>
    <row r="1223" ht="12.75">
      <c r="C1223" s="18"/>
    </row>
    <row r="1224" ht="12.75">
      <c r="C1224" s="18"/>
    </row>
    <row r="1225" ht="12.75">
      <c r="C1225" s="18"/>
    </row>
    <row r="1226" ht="12.75">
      <c r="C1226" s="18"/>
    </row>
    <row r="1227" ht="12.75">
      <c r="C1227" s="18"/>
    </row>
    <row r="1228" ht="12.75">
      <c r="C1228" s="18"/>
    </row>
    <row r="1229" ht="12.75">
      <c r="C1229" s="18"/>
    </row>
    <row r="1230" ht="12.75">
      <c r="C1230" s="18"/>
    </row>
    <row r="1231" ht="12.75">
      <c r="C1231" s="18"/>
    </row>
    <row r="1232" ht="12.75">
      <c r="C1232" s="18"/>
    </row>
    <row r="1233" ht="12.75">
      <c r="C1233" s="18"/>
    </row>
    <row r="1234" ht="12.75">
      <c r="C1234" s="18"/>
    </row>
    <row r="1235" ht="12.75">
      <c r="C1235" s="18"/>
    </row>
    <row r="1236" ht="12.75">
      <c r="C1236" s="18"/>
    </row>
    <row r="1237" ht="12.75">
      <c r="C1237" s="18"/>
    </row>
    <row r="1238" ht="12.75">
      <c r="C1238" s="18"/>
    </row>
    <row r="1239" ht="12.75">
      <c r="C1239" s="18"/>
    </row>
    <row r="1240" ht="12.75">
      <c r="C1240" s="18"/>
    </row>
    <row r="1241" ht="12.75">
      <c r="C1241" s="18"/>
    </row>
    <row r="1242" ht="12.75">
      <c r="C1242" s="18"/>
    </row>
    <row r="1243" ht="12.75">
      <c r="C1243" s="18"/>
    </row>
    <row r="1244" ht="12.75">
      <c r="C1244" s="18"/>
    </row>
    <row r="1245" ht="12.75">
      <c r="C1245" s="18"/>
    </row>
    <row r="1246" ht="12.75">
      <c r="C1246" s="18"/>
    </row>
    <row r="1247" ht="12.75">
      <c r="C1247" s="18"/>
    </row>
    <row r="1248" ht="12.75">
      <c r="C1248" s="18"/>
    </row>
    <row r="1249" ht="12.75">
      <c r="C1249" s="18"/>
    </row>
    <row r="1250" ht="12.75">
      <c r="C1250" s="18"/>
    </row>
    <row r="1251" ht="12.75">
      <c r="C1251" s="18"/>
    </row>
    <row r="1252" ht="12.75">
      <c r="C1252" s="18"/>
    </row>
    <row r="1253" ht="12.75">
      <c r="C1253" s="18"/>
    </row>
    <row r="1254" ht="12.75">
      <c r="C1254" s="18"/>
    </row>
    <row r="1255" ht="12.75">
      <c r="C1255" s="18"/>
    </row>
    <row r="1256" ht="12.75">
      <c r="C1256" s="18"/>
    </row>
    <row r="1257" ht="12.75">
      <c r="C1257" s="18"/>
    </row>
    <row r="1258" ht="12.75">
      <c r="C1258" s="18"/>
    </row>
    <row r="1259" ht="12.75">
      <c r="C1259" s="18"/>
    </row>
    <row r="1260" ht="12.75">
      <c r="C1260" s="18"/>
    </row>
    <row r="1261" ht="12.75">
      <c r="C1261" s="18"/>
    </row>
    <row r="1262" ht="12.75">
      <c r="C1262" s="18"/>
    </row>
    <row r="1263" ht="12.75">
      <c r="C1263" s="18"/>
    </row>
    <row r="1264" ht="12.75">
      <c r="C1264" s="18"/>
    </row>
    <row r="1265" ht="12.75">
      <c r="C1265" s="18"/>
    </row>
    <row r="1266" ht="12.75">
      <c r="C1266" s="18"/>
    </row>
    <row r="1267" ht="12.75">
      <c r="C1267" s="18"/>
    </row>
    <row r="1268" ht="12.75">
      <c r="C1268" s="18"/>
    </row>
    <row r="1269" ht="12.75">
      <c r="C1269" s="18"/>
    </row>
    <row r="1270" ht="12.75">
      <c r="C1270" s="18"/>
    </row>
    <row r="1271" ht="12.75">
      <c r="C1271" s="18"/>
    </row>
    <row r="1272" ht="12.75">
      <c r="C1272" s="18"/>
    </row>
    <row r="1273" ht="12.75">
      <c r="C1273" s="18"/>
    </row>
    <row r="1274" ht="12.75">
      <c r="C1274" s="18"/>
    </row>
    <row r="1275" ht="12.75">
      <c r="C1275" s="18"/>
    </row>
    <row r="1276" ht="12.75">
      <c r="C1276" s="18"/>
    </row>
    <row r="1277" ht="12.75">
      <c r="C1277" s="18"/>
    </row>
    <row r="1278" ht="12.75">
      <c r="C1278" s="18"/>
    </row>
    <row r="1279" ht="12.75">
      <c r="C1279" s="18"/>
    </row>
    <row r="1280" ht="12.75">
      <c r="C1280" s="18"/>
    </row>
    <row r="1281" ht="12.75">
      <c r="C1281" s="18"/>
    </row>
    <row r="1282" ht="12.75">
      <c r="C1282" s="18"/>
    </row>
    <row r="1283" ht="12.75">
      <c r="C1283" s="18"/>
    </row>
    <row r="1284" ht="12.75">
      <c r="C1284" s="18"/>
    </row>
    <row r="1285" ht="12.75">
      <c r="C1285" s="18"/>
    </row>
    <row r="1286" ht="12.75">
      <c r="C1286" s="18"/>
    </row>
    <row r="1287" ht="12.75">
      <c r="C1287" s="18"/>
    </row>
    <row r="1288" ht="12.75">
      <c r="C1288" s="18"/>
    </row>
    <row r="1289" ht="12.75">
      <c r="C1289" s="18"/>
    </row>
    <row r="1290" ht="12.75">
      <c r="C1290" s="18"/>
    </row>
    <row r="1291" ht="12.75">
      <c r="C1291" s="18"/>
    </row>
    <row r="1292" ht="12.75">
      <c r="C1292" s="18"/>
    </row>
    <row r="1293" ht="12.75">
      <c r="C1293" s="18"/>
    </row>
    <row r="1294" ht="12.75">
      <c r="C1294" s="18"/>
    </row>
    <row r="1295" ht="12.75">
      <c r="C1295" s="18"/>
    </row>
    <row r="1296" ht="12.75">
      <c r="C1296" s="18"/>
    </row>
    <row r="1297" ht="12.75">
      <c r="C1297" s="18"/>
    </row>
    <row r="1298" ht="12.75">
      <c r="C1298" s="18"/>
    </row>
    <row r="1299" ht="12.75">
      <c r="C1299" s="18"/>
    </row>
    <row r="1300" ht="12.75">
      <c r="C1300" s="18"/>
    </row>
    <row r="1301" ht="12.75">
      <c r="C1301" s="18"/>
    </row>
    <row r="1302" ht="12.75">
      <c r="C1302" s="18"/>
    </row>
    <row r="1303" ht="12.75">
      <c r="C1303" s="18"/>
    </row>
    <row r="1304" ht="12.75">
      <c r="C1304" s="18"/>
    </row>
    <row r="1305" ht="12.75">
      <c r="C1305" s="18"/>
    </row>
    <row r="1306" ht="12.75">
      <c r="C1306" s="18"/>
    </row>
    <row r="1307" ht="12.75">
      <c r="C1307" s="18"/>
    </row>
    <row r="1308" ht="12.75">
      <c r="C1308" s="18"/>
    </row>
    <row r="1309" ht="12.75">
      <c r="C1309" s="18"/>
    </row>
    <row r="1310" ht="12.75">
      <c r="C1310" s="18"/>
    </row>
    <row r="1311" ht="12.75">
      <c r="C1311" s="18"/>
    </row>
    <row r="1312" ht="12.75">
      <c r="C1312" s="18"/>
    </row>
    <row r="1313" ht="12.75">
      <c r="C1313" s="18"/>
    </row>
    <row r="1314" ht="12.75">
      <c r="C1314" s="18"/>
    </row>
    <row r="1315" ht="12.75">
      <c r="C1315" s="18"/>
    </row>
    <row r="1316" ht="12.75">
      <c r="C1316" s="18"/>
    </row>
    <row r="1317" ht="12.75">
      <c r="C1317" s="18"/>
    </row>
    <row r="1318" ht="12.75">
      <c r="C1318" s="18"/>
    </row>
    <row r="1319" ht="12.75">
      <c r="C1319" s="18"/>
    </row>
    <row r="1320" ht="12.75">
      <c r="C1320" s="18"/>
    </row>
    <row r="1321" ht="12.75">
      <c r="C1321" s="18"/>
    </row>
    <row r="1322" ht="12.75">
      <c r="C1322" s="18"/>
    </row>
    <row r="1323" ht="12.75">
      <c r="C1323" s="18"/>
    </row>
    <row r="1324" ht="12.75">
      <c r="C1324" s="18"/>
    </row>
    <row r="1325" ht="12.75">
      <c r="C1325" s="18"/>
    </row>
    <row r="1326" ht="12.75">
      <c r="C1326" s="18"/>
    </row>
    <row r="1327" ht="12.75">
      <c r="C1327" s="18"/>
    </row>
    <row r="1328" ht="12.75">
      <c r="C1328" s="18"/>
    </row>
    <row r="1329" ht="12.75">
      <c r="C1329" s="18"/>
    </row>
    <row r="1330" ht="12.75">
      <c r="C1330" s="18"/>
    </row>
    <row r="1331" ht="12.75">
      <c r="C1331" s="18"/>
    </row>
    <row r="1332" ht="12.75">
      <c r="C1332" s="18"/>
    </row>
    <row r="1333" ht="12.75">
      <c r="C1333" s="18"/>
    </row>
    <row r="1334" ht="12.75">
      <c r="C1334" s="18"/>
    </row>
    <row r="1335" ht="12.75">
      <c r="C1335" s="18"/>
    </row>
    <row r="1336" ht="12.75">
      <c r="C1336" s="18"/>
    </row>
    <row r="1337" ht="12.75">
      <c r="C1337" s="18"/>
    </row>
    <row r="1338" ht="12.75">
      <c r="C1338" s="18"/>
    </row>
    <row r="1339" ht="12.75">
      <c r="C1339" s="18"/>
    </row>
    <row r="1340" ht="12.75">
      <c r="C1340" s="18"/>
    </row>
    <row r="1341" ht="12.75">
      <c r="C1341" s="18"/>
    </row>
    <row r="1342" ht="12.75">
      <c r="C1342" s="18"/>
    </row>
    <row r="1343" ht="12.75">
      <c r="C1343" s="18"/>
    </row>
    <row r="1344" ht="12.75">
      <c r="C1344" s="18"/>
    </row>
    <row r="1345" ht="12.75">
      <c r="C1345" s="18"/>
    </row>
    <row r="1346" ht="12.75">
      <c r="C1346" s="18"/>
    </row>
    <row r="1347" ht="12.75">
      <c r="C1347" s="18"/>
    </row>
    <row r="1348" ht="12.75">
      <c r="C1348" s="18"/>
    </row>
    <row r="1349" ht="12.75">
      <c r="C1349" s="18"/>
    </row>
    <row r="1350" ht="12.75">
      <c r="C1350" s="18"/>
    </row>
    <row r="1351" ht="12.75">
      <c r="C1351" s="18"/>
    </row>
    <row r="1352" ht="12.75">
      <c r="C1352" s="18"/>
    </row>
    <row r="1353" ht="12.75">
      <c r="C1353" s="18"/>
    </row>
    <row r="1354" ht="12.75">
      <c r="C1354" s="18"/>
    </row>
    <row r="1355" ht="12.75">
      <c r="C1355" s="18"/>
    </row>
    <row r="1356" ht="12.75">
      <c r="C1356" s="18"/>
    </row>
    <row r="1357" ht="12.75">
      <c r="C1357" s="18"/>
    </row>
    <row r="1358" ht="12.75">
      <c r="C1358" s="18"/>
    </row>
    <row r="1359" ht="12.75">
      <c r="C1359" s="18"/>
    </row>
    <row r="1360" ht="12.75">
      <c r="C1360" s="18"/>
    </row>
    <row r="1361" ht="12.75">
      <c r="C1361" s="18"/>
    </row>
    <row r="1362" ht="12.75">
      <c r="C1362" s="18"/>
    </row>
    <row r="1363" ht="12.75">
      <c r="C1363" s="18"/>
    </row>
    <row r="1364" ht="12.75">
      <c r="C1364" s="18"/>
    </row>
    <row r="1365" ht="12.75">
      <c r="C1365" s="18"/>
    </row>
    <row r="1366" ht="12.75">
      <c r="C1366" s="18"/>
    </row>
    <row r="1367" ht="12.75">
      <c r="C1367" s="18"/>
    </row>
    <row r="1368" ht="12.75">
      <c r="C1368" s="18"/>
    </row>
    <row r="1369" ht="12.75">
      <c r="C1369" s="18"/>
    </row>
    <row r="1370" ht="12.75">
      <c r="C1370" s="18"/>
    </row>
    <row r="1371" ht="12.75">
      <c r="C1371" s="18"/>
    </row>
    <row r="1372" ht="12.75">
      <c r="C1372" s="18"/>
    </row>
    <row r="1373" ht="12.75">
      <c r="C1373" s="18"/>
    </row>
    <row r="1374" ht="12.75">
      <c r="C1374" s="18"/>
    </row>
    <row r="1375" ht="12.75">
      <c r="C1375" s="18"/>
    </row>
    <row r="1376" ht="12.75">
      <c r="C1376" s="18"/>
    </row>
    <row r="1377" ht="12.75">
      <c r="C1377" s="18"/>
    </row>
    <row r="1378" ht="12.75">
      <c r="C1378" s="18"/>
    </row>
    <row r="1379" ht="12.75">
      <c r="C1379" s="18"/>
    </row>
    <row r="1380" ht="12.75">
      <c r="C1380" s="18"/>
    </row>
    <row r="1381" ht="12.75">
      <c r="C1381" s="18"/>
    </row>
    <row r="1382" ht="12.75">
      <c r="C1382" s="18"/>
    </row>
    <row r="1383" ht="12.75">
      <c r="C1383" s="18"/>
    </row>
    <row r="1384" ht="12.75">
      <c r="C1384" s="18"/>
    </row>
    <row r="1385" ht="12.75">
      <c r="C1385" s="18"/>
    </row>
    <row r="1386" ht="12.75">
      <c r="C1386" s="18"/>
    </row>
    <row r="1387" ht="12.75">
      <c r="C1387" s="18"/>
    </row>
    <row r="1388" ht="12.75">
      <c r="C1388" s="18"/>
    </row>
    <row r="1389" ht="12.75">
      <c r="C1389" s="18"/>
    </row>
    <row r="1390" ht="12.75">
      <c r="C1390" s="18"/>
    </row>
    <row r="1391" ht="12.75">
      <c r="C1391" s="18"/>
    </row>
    <row r="1392" ht="12.75">
      <c r="C1392" s="18"/>
    </row>
    <row r="1393" ht="12.75">
      <c r="C1393" s="18"/>
    </row>
    <row r="1394" ht="12.75">
      <c r="C1394" s="18"/>
    </row>
    <row r="1395" ht="12.75">
      <c r="C1395" s="18"/>
    </row>
    <row r="1396" ht="12.75">
      <c r="C1396" s="18"/>
    </row>
    <row r="1397" ht="12.75">
      <c r="C1397" s="18"/>
    </row>
    <row r="1398" ht="12.75">
      <c r="C1398" s="18"/>
    </row>
    <row r="1399" ht="12.75">
      <c r="C1399" s="18"/>
    </row>
    <row r="1400" ht="12.75">
      <c r="C1400" s="18"/>
    </row>
    <row r="1401" ht="12.75">
      <c r="C1401" s="18"/>
    </row>
    <row r="1402" ht="12.75">
      <c r="C1402" s="18"/>
    </row>
    <row r="1403" ht="12.75">
      <c r="C1403" s="18"/>
    </row>
    <row r="1404" ht="12.75">
      <c r="C1404" s="18"/>
    </row>
    <row r="1405" ht="12.75">
      <c r="C1405" s="18"/>
    </row>
    <row r="1406" ht="12.75">
      <c r="C1406" s="18"/>
    </row>
    <row r="1407" ht="12.75">
      <c r="C1407" s="18"/>
    </row>
    <row r="1408" ht="12.75">
      <c r="C1408" s="18"/>
    </row>
    <row r="1409" ht="12.75">
      <c r="C1409" s="18"/>
    </row>
    <row r="1410" ht="12.75">
      <c r="C1410" s="18"/>
    </row>
    <row r="1411" ht="12.75">
      <c r="C1411" s="18"/>
    </row>
    <row r="1412" ht="12.75">
      <c r="C1412" s="18"/>
    </row>
    <row r="1413" ht="12.75">
      <c r="C1413" s="18"/>
    </row>
    <row r="1414" ht="12.75">
      <c r="C1414" s="18"/>
    </row>
    <row r="1415" ht="12.75">
      <c r="C1415" s="18"/>
    </row>
    <row r="1416" ht="12.75">
      <c r="C1416" s="18"/>
    </row>
    <row r="1417" ht="12.75">
      <c r="C1417" s="18"/>
    </row>
    <row r="1418" ht="12.75">
      <c r="C1418" s="18"/>
    </row>
    <row r="1419" ht="12.75">
      <c r="C1419" s="18"/>
    </row>
    <row r="1420" ht="12.75">
      <c r="C1420" s="18"/>
    </row>
    <row r="1421" ht="12.75">
      <c r="C1421" s="18"/>
    </row>
    <row r="1422" ht="12.75">
      <c r="C1422" s="18"/>
    </row>
    <row r="1423" ht="12.75">
      <c r="C1423" s="18"/>
    </row>
    <row r="1424" ht="12.75">
      <c r="C1424" s="18"/>
    </row>
    <row r="1425" ht="12.75">
      <c r="C1425" s="18"/>
    </row>
    <row r="1426" ht="12.75">
      <c r="C1426" s="18"/>
    </row>
    <row r="1427" ht="12.75">
      <c r="C1427" s="18"/>
    </row>
    <row r="1428" ht="12.75">
      <c r="C1428" s="18"/>
    </row>
    <row r="1429" ht="12.75">
      <c r="C1429" s="18"/>
    </row>
    <row r="1430" ht="12.75">
      <c r="C1430" s="18"/>
    </row>
    <row r="1431" ht="12.75">
      <c r="C1431" s="18"/>
    </row>
    <row r="1432" ht="12.75">
      <c r="C1432" s="18"/>
    </row>
    <row r="1433" ht="12.75">
      <c r="C1433" s="18"/>
    </row>
    <row r="1434" ht="12.75">
      <c r="C1434" s="18"/>
    </row>
    <row r="1435" ht="12.75">
      <c r="C1435" s="18"/>
    </row>
    <row r="1436" ht="12.75">
      <c r="C1436" s="18"/>
    </row>
    <row r="1437" ht="12.75">
      <c r="C1437" s="18"/>
    </row>
    <row r="1438" ht="12.75">
      <c r="C1438" s="18"/>
    </row>
    <row r="1439" ht="12.75">
      <c r="C1439" s="18"/>
    </row>
    <row r="1440" ht="12.75">
      <c r="C1440" s="18"/>
    </row>
    <row r="1441" ht="12.75">
      <c r="C1441" s="18"/>
    </row>
    <row r="1442" ht="12.75">
      <c r="C1442" s="18"/>
    </row>
    <row r="1443" ht="12.75">
      <c r="C1443" s="18"/>
    </row>
    <row r="1444" ht="12.75">
      <c r="C1444" s="18"/>
    </row>
    <row r="1445" ht="12.75">
      <c r="C1445" s="18"/>
    </row>
    <row r="1446" ht="12.75">
      <c r="C1446" s="18"/>
    </row>
    <row r="1447" ht="12.75">
      <c r="C1447" s="18"/>
    </row>
    <row r="1448" ht="12.75">
      <c r="C1448" s="18"/>
    </row>
    <row r="1449" ht="12.75">
      <c r="C1449" s="18"/>
    </row>
    <row r="1450" ht="12.75">
      <c r="C1450" s="18"/>
    </row>
    <row r="1451" ht="12.75">
      <c r="C1451" s="18"/>
    </row>
    <row r="1452" ht="12.75">
      <c r="C1452" s="18"/>
    </row>
    <row r="1453" ht="12.75">
      <c r="C1453" s="18"/>
    </row>
    <row r="1454" ht="12.75">
      <c r="C1454" s="18"/>
    </row>
    <row r="1455" ht="12.75">
      <c r="C1455" s="18"/>
    </row>
    <row r="1456" ht="12.75">
      <c r="C1456" s="18"/>
    </row>
    <row r="1457" ht="12.75">
      <c r="C1457" s="18"/>
    </row>
    <row r="1458" ht="12.75">
      <c r="C1458" s="18"/>
    </row>
    <row r="1459" ht="12.75">
      <c r="C1459" s="18"/>
    </row>
    <row r="1460" ht="12.75">
      <c r="C1460" s="18"/>
    </row>
    <row r="1461" ht="12.75">
      <c r="C1461" s="18"/>
    </row>
    <row r="1462" ht="12.75">
      <c r="C1462" s="18"/>
    </row>
    <row r="1463" ht="12.75">
      <c r="C1463" s="18"/>
    </row>
    <row r="1464" ht="12.75">
      <c r="C1464" s="18"/>
    </row>
    <row r="1465" ht="12.75">
      <c r="C1465" s="18"/>
    </row>
    <row r="1466" ht="12.75">
      <c r="C1466" s="18"/>
    </row>
    <row r="1467" ht="12.75">
      <c r="C1467" s="18"/>
    </row>
    <row r="1468" ht="12.75">
      <c r="C1468" s="18"/>
    </row>
    <row r="1469" ht="12.75">
      <c r="C1469" s="18"/>
    </row>
    <row r="1470" ht="12.75">
      <c r="C1470" s="18"/>
    </row>
    <row r="1471" ht="12.75">
      <c r="C1471" s="18"/>
    </row>
    <row r="1472" ht="12.75">
      <c r="C1472" s="18"/>
    </row>
    <row r="1473" ht="12.75">
      <c r="C1473" s="18"/>
    </row>
    <row r="1474" ht="12.75">
      <c r="C1474" s="18"/>
    </row>
    <row r="1475" ht="12.75">
      <c r="C1475" s="18"/>
    </row>
    <row r="1476" ht="12.75">
      <c r="C1476" s="18"/>
    </row>
    <row r="1477" ht="12.75">
      <c r="C1477" s="18"/>
    </row>
    <row r="1478" ht="12.75">
      <c r="C1478" s="18"/>
    </row>
    <row r="1479" ht="12.75">
      <c r="C1479" s="18"/>
    </row>
    <row r="1480" ht="12.75">
      <c r="C1480" s="18"/>
    </row>
    <row r="1481" ht="12.75">
      <c r="C1481" s="18"/>
    </row>
    <row r="1482" ht="12.75">
      <c r="C1482" s="18"/>
    </row>
    <row r="1483" ht="12.75">
      <c r="C1483" s="18"/>
    </row>
    <row r="1484" ht="12.75">
      <c r="C1484" s="18"/>
    </row>
    <row r="1485" ht="12.75">
      <c r="C1485" s="18"/>
    </row>
    <row r="1486" ht="12.75">
      <c r="C1486" s="18"/>
    </row>
    <row r="1487" ht="12.75">
      <c r="C1487" s="18"/>
    </row>
    <row r="1488" ht="12.75">
      <c r="C1488" s="18"/>
    </row>
    <row r="1489" ht="12.75">
      <c r="C1489" s="18"/>
    </row>
    <row r="1490" ht="12.75">
      <c r="C1490" s="18"/>
    </row>
    <row r="1491" ht="12.75">
      <c r="C1491" s="18"/>
    </row>
    <row r="1492" ht="12.75">
      <c r="C1492" s="18"/>
    </row>
    <row r="1493" ht="12.75">
      <c r="C1493" s="18"/>
    </row>
    <row r="1494" ht="12.75">
      <c r="C1494" s="18"/>
    </row>
    <row r="1495" ht="12.75">
      <c r="C1495" s="18"/>
    </row>
    <row r="1496" ht="12.75">
      <c r="C1496" s="18"/>
    </row>
    <row r="1497" ht="12.75">
      <c r="C1497" s="18"/>
    </row>
    <row r="1498" ht="12.75">
      <c r="C1498" s="18"/>
    </row>
    <row r="1499" ht="12.75">
      <c r="C1499" s="18"/>
    </row>
    <row r="1500" ht="12.75">
      <c r="C1500" s="18"/>
    </row>
    <row r="1501" ht="12.75">
      <c r="C1501" s="18"/>
    </row>
    <row r="1502" ht="12.75">
      <c r="C1502" s="18"/>
    </row>
    <row r="1503" ht="12.75">
      <c r="C1503" s="18"/>
    </row>
    <row r="1504" ht="12.75">
      <c r="C1504" s="18"/>
    </row>
    <row r="1505" ht="12.75">
      <c r="C1505" s="18"/>
    </row>
    <row r="1506" ht="12.75">
      <c r="C1506" s="18"/>
    </row>
    <row r="1507" ht="12.75">
      <c r="C1507" s="18"/>
    </row>
    <row r="1508" ht="12.75">
      <c r="C1508" s="18"/>
    </row>
    <row r="1509" ht="12.75">
      <c r="C1509" s="18"/>
    </row>
    <row r="1510" ht="12.75">
      <c r="C1510" s="18"/>
    </row>
    <row r="1511" ht="12.75">
      <c r="C1511" s="18"/>
    </row>
    <row r="1512" ht="12.75">
      <c r="C1512" s="18"/>
    </row>
    <row r="1513" ht="12.75">
      <c r="C1513" s="18"/>
    </row>
    <row r="1514" ht="12.75">
      <c r="C1514" s="18"/>
    </row>
    <row r="1515" ht="12.75">
      <c r="C1515" s="18"/>
    </row>
    <row r="1516" ht="12.75">
      <c r="C1516" s="18"/>
    </row>
    <row r="1517" ht="12.75">
      <c r="C1517" s="18"/>
    </row>
    <row r="1518" ht="12.75">
      <c r="C1518" s="18"/>
    </row>
    <row r="1519" ht="12.75">
      <c r="C1519" s="18"/>
    </row>
    <row r="1520" ht="12.75">
      <c r="C1520" s="18"/>
    </row>
    <row r="1521" ht="12.75">
      <c r="C1521" s="18"/>
    </row>
    <row r="1522" ht="12.75">
      <c r="C1522" s="18"/>
    </row>
    <row r="1523" ht="12.75">
      <c r="C1523" s="18"/>
    </row>
    <row r="1524" ht="12.75">
      <c r="C1524" s="18"/>
    </row>
    <row r="1525" ht="12.75">
      <c r="C1525" s="18"/>
    </row>
    <row r="1526" ht="12.75">
      <c r="C1526" s="18"/>
    </row>
    <row r="1527" ht="12.75">
      <c r="C1527" s="18"/>
    </row>
    <row r="1528" ht="12.75">
      <c r="C1528" s="18"/>
    </row>
    <row r="1529" ht="12.75">
      <c r="C1529" s="18"/>
    </row>
    <row r="1530" ht="12.75">
      <c r="C1530" s="18"/>
    </row>
    <row r="1531" ht="12.75">
      <c r="C1531" s="18"/>
    </row>
    <row r="1532" ht="12.75">
      <c r="C1532" s="18"/>
    </row>
    <row r="1533" ht="12.75">
      <c r="C1533" s="18"/>
    </row>
    <row r="1534" ht="12.75">
      <c r="C1534" s="18"/>
    </row>
    <row r="1535" ht="12.75">
      <c r="C1535" s="18"/>
    </row>
    <row r="1536" ht="12.75">
      <c r="C1536" s="18"/>
    </row>
    <row r="1537" ht="12.75">
      <c r="C1537" s="18"/>
    </row>
    <row r="1538" ht="12.75">
      <c r="C1538" s="18"/>
    </row>
    <row r="1539" ht="12.75">
      <c r="C1539" s="18"/>
    </row>
    <row r="1540" ht="12.75">
      <c r="C1540" s="18"/>
    </row>
    <row r="1541" ht="12.75">
      <c r="C1541" s="18"/>
    </row>
    <row r="1542" ht="12.75">
      <c r="C1542" s="18"/>
    </row>
    <row r="1543" ht="12.75">
      <c r="C1543" s="18"/>
    </row>
    <row r="1544" ht="12.75">
      <c r="C1544" s="18"/>
    </row>
    <row r="1545" ht="12.75">
      <c r="C1545" s="18"/>
    </row>
    <row r="1546" ht="12.75">
      <c r="C1546" s="18"/>
    </row>
    <row r="1547" ht="12.75">
      <c r="C1547" s="18"/>
    </row>
    <row r="1548" ht="12.75">
      <c r="C1548" s="18"/>
    </row>
    <row r="1549" ht="12.75">
      <c r="C1549" s="18"/>
    </row>
    <row r="1550" ht="12.75">
      <c r="C1550" s="18"/>
    </row>
    <row r="1551" ht="12.75">
      <c r="C1551" s="18"/>
    </row>
    <row r="1552" ht="12.75">
      <c r="C1552" s="18"/>
    </row>
    <row r="1553" ht="12.75">
      <c r="C1553" s="18"/>
    </row>
    <row r="1554" ht="12.75">
      <c r="C1554" s="18"/>
    </row>
    <row r="1555" ht="12.75">
      <c r="C1555" s="18"/>
    </row>
    <row r="1556" ht="12.75">
      <c r="C1556" s="18"/>
    </row>
    <row r="1557" ht="12.75">
      <c r="C1557" s="18"/>
    </row>
    <row r="1558" ht="12.75">
      <c r="C1558" s="18"/>
    </row>
    <row r="1559" ht="12.75">
      <c r="C1559" s="18"/>
    </row>
    <row r="1560" ht="12.75">
      <c r="C1560" s="18"/>
    </row>
    <row r="1561" ht="12.75">
      <c r="C1561" s="18"/>
    </row>
    <row r="1562" ht="12.75">
      <c r="C1562" s="18"/>
    </row>
    <row r="1563" ht="12.75">
      <c r="C1563" s="18"/>
    </row>
    <row r="1564" ht="12.75">
      <c r="C1564" s="18"/>
    </row>
    <row r="1565" ht="12.75">
      <c r="C1565" s="18"/>
    </row>
    <row r="1566" ht="12.75">
      <c r="C1566" s="18"/>
    </row>
    <row r="1567" ht="12.75">
      <c r="C1567" s="18"/>
    </row>
    <row r="1568" ht="12.75">
      <c r="C1568" s="18"/>
    </row>
    <row r="1569" ht="12.75">
      <c r="C1569" s="18"/>
    </row>
    <row r="1570" ht="12.75">
      <c r="C1570" s="18"/>
    </row>
    <row r="1571" ht="12.75">
      <c r="C1571" s="18"/>
    </row>
    <row r="1572" ht="12.75">
      <c r="C1572" s="18"/>
    </row>
    <row r="1573" ht="12.75">
      <c r="C1573" s="18"/>
    </row>
    <row r="1574" ht="12.75">
      <c r="C1574" s="18"/>
    </row>
    <row r="1575" ht="12.75">
      <c r="C1575" s="18"/>
    </row>
    <row r="1576" ht="12.75">
      <c r="C1576" s="18"/>
    </row>
    <row r="1577" ht="12.75">
      <c r="C1577" s="18"/>
    </row>
    <row r="1578" ht="12.75">
      <c r="C1578" s="18"/>
    </row>
    <row r="1579" ht="12.75">
      <c r="C1579" s="18"/>
    </row>
    <row r="1580" ht="12.75">
      <c r="C1580" s="18"/>
    </row>
    <row r="1581" ht="12.75">
      <c r="C1581" s="18"/>
    </row>
    <row r="1582" ht="12.75">
      <c r="C1582" s="18"/>
    </row>
    <row r="1583" ht="12.75">
      <c r="C1583" s="18"/>
    </row>
    <row r="1584" ht="12.75">
      <c r="C1584" s="18"/>
    </row>
    <row r="1585" ht="12.75">
      <c r="C1585" s="18"/>
    </row>
    <row r="1586" ht="12.75">
      <c r="C1586" s="18"/>
    </row>
    <row r="1587" ht="12.75">
      <c r="C1587" s="18"/>
    </row>
    <row r="1588" ht="12.75">
      <c r="C1588" s="18"/>
    </row>
    <row r="1589" ht="12.75">
      <c r="C1589" s="18"/>
    </row>
    <row r="1590" ht="12.75">
      <c r="C1590" s="18"/>
    </row>
    <row r="1591" ht="12.75">
      <c r="C1591" s="18"/>
    </row>
    <row r="1592" ht="12.75">
      <c r="C1592" s="18"/>
    </row>
    <row r="1593" ht="12.75">
      <c r="C1593" s="18"/>
    </row>
    <row r="1594" ht="12.75">
      <c r="C1594" s="18"/>
    </row>
    <row r="1595" ht="12.75">
      <c r="C1595" s="18"/>
    </row>
    <row r="1596" ht="12.75">
      <c r="C1596" s="18"/>
    </row>
    <row r="1597" ht="12.75">
      <c r="C1597" s="18"/>
    </row>
    <row r="1598" ht="12.75">
      <c r="C1598" s="18"/>
    </row>
    <row r="1599" ht="12.75">
      <c r="C1599" s="18"/>
    </row>
    <row r="1600" ht="12.75">
      <c r="C1600" s="18"/>
    </row>
    <row r="1601" ht="12.75">
      <c r="C1601" s="18"/>
    </row>
    <row r="1602" ht="12.75">
      <c r="C1602" s="18"/>
    </row>
    <row r="1603" ht="12.75">
      <c r="C1603" s="18"/>
    </row>
    <row r="1604" ht="12.75">
      <c r="C1604" s="18"/>
    </row>
    <row r="1605" ht="12.75">
      <c r="C1605" s="18"/>
    </row>
    <row r="1606" ht="12.75">
      <c r="C1606" s="18"/>
    </row>
    <row r="1607" ht="12.75">
      <c r="C1607" s="18"/>
    </row>
    <row r="1608" ht="12.75">
      <c r="C1608" s="18"/>
    </row>
    <row r="1609" ht="12.75">
      <c r="C1609" s="18"/>
    </row>
    <row r="1610" ht="12.75">
      <c r="C1610" s="18"/>
    </row>
    <row r="1611" ht="12.75">
      <c r="C1611" s="18"/>
    </row>
    <row r="1612" ht="12.75">
      <c r="C1612" s="18"/>
    </row>
    <row r="1613" ht="12.75">
      <c r="C1613" s="18"/>
    </row>
    <row r="1614" ht="12.75">
      <c r="C1614" s="18"/>
    </row>
    <row r="1615" ht="12.75">
      <c r="C1615" s="18"/>
    </row>
    <row r="1616" ht="12.75">
      <c r="C1616" s="18"/>
    </row>
    <row r="1617" ht="12.75">
      <c r="C1617" s="18"/>
    </row>
    <row r="1618" ht="12.75">
      <c r="C1618" s="18"/>
    </row>
    <row r="1619" ht="12.75">
      <c r="C1619" s="18"/>
    </row>
    <row r="1620" ht="12.75">
      <c r="C1620" s="18"/>
    </row>
    <row r="1621" ht="12.75">
      <c r="C1621" s="18"/>
    </row>
    <row r="1622" ht="12.75">
      <c r="C1622" s="18"/>
    </row>
    <row r="1623" ht="12.75">
      <c r="C1623" s="18"/>
    </row>
    <row r="1624" ht="12.75">
      <c r="C1624" s="18"/>
    </row>
    <row r="1625" ht="12.75">
      <c r="C1625" s="18"/>
    </row>
    <row r="1626" ht="12.75">
      <c r="C1626" s="18"/>
    </row>
    <row r="1627" ht="12.75">
      <c r="C1627" s="18"/>
    </row>
    <row r="1628" ht="12.75">
      <c r="C1628" s="18"/>
    </row>
    <row r="1629" ht="12.75">
      <c r="C1629" s="18"/>
    </row>
    <row r="1630" ht="12.75">
      <c r="C1630" s="18"/>
    </row>
    <row r="1631" ht="12.75">
      <c r="C1631" s="18"/>
    </row>
    <row r="1632" ht="12.75">
      <c r="C1632" s="18"/>
    </row>
    <row r="1633" ht="12.75">
      <c r="C1633" s="18"/>
    </row>
    <row r="1634" ht="12.75">
      <c r="C1634" s="18"/>
    </row>
    <row r="1635" ht="12.75">
      <c r="C1635" s="18"/>
    </row>
    <row r="1636" ht="12.75">
      <c r="C1636" s="18"/>
    </row>
    <row r="1637" ht="12.75">
      <c r="C1637" s="18"/>
    </row>
    <row r="1638" ht="12.75">
      <c r="C1638" s="18"/>
    </row>
    <row r="1639" ht="12.75">
      <c r="C1639" s="18"/>
    </row>
    <row r="1640" ht="12.75">
      <c r="C1640" s="18"/>
    </row>
    <row r="1641" ht="12.75">
      <c r="C1641" s="18"/>
    </row>
    <row r="1642" ht="12.75">
      <c r="C1642" s="18"/>
    </row>
    <row r="1643" ht="12.75">
      <c r="C1643" s="18"/>
    </row>
    <row r="1644" ht="12.75">
      <c r="C1644" s="18"/>
    </row>
    <row r="1645" ht="12.75">
      <c r="C1645" s="18"/>
    </row>
    <row r="1646" ht="12.75">
      <c r="C1646" s="18"/>
    </row>
    <row r="1647" ht="12.75">
      <c r="C1647" s="18"/>
    </row>
    <row r="1648" ht="12.75">
      <c r="C1648" s="18"/>
    </row>
    <row r="1649" ht="12.75">
      <c r="C1649" s="18"/>
    </row>
    <row r="1650" ht="12.75">
      <c r="C1650" s="18"/>
    </row>
    <row r="1651" ht="12.75">
      <c r="C1651" s="18"/>
    </row>
    <row r="1652" ht="12.75">
      <c r="C1652" s="18"/>
    </row>
    <row r="1653" ht="12.75">
      <c r="C1653" s="18"/>
    </row>
    <row r="1654" ht="12.75">
      <c r="C1654" s="18"/>
    </row>
    <row r="1655" ht="12.75">
      <c r="C1655" s="18"/>
    </row>
    <row r="1656" ht="12.75">
      <c r="C1656" s="18"/>
    </row>
    <row r="1657" ht="12.75">
      <c r="C1657" s="18"/>
    </row>
    <row r="1658" ht="12.75">
      <c r="C1658" s="18"/>
    </row>
    <row r="1659" ht="12.75">
      <c r="C1659" s="18"/>
    </row>
    <row r="1660" ht="12.75">
      <c r="C1660" s="18"/>
    </row>
    <row r="1661" ht="12.75">
      <c r="C1661" s="18"/>
    </row>
    <row r="1662" ht="12.75">
      <c r="C1662" s="18"/>
    </row>
    <row r="1663" ht="12.75">
      <c r="C1663" s="18"/>
    </row>
    <row r="1664" ht="12.75">
      <c r="C1664" s="18"/>
    </row>
    <row r="1665" ht="12.75">
      <c r="C1665" s="18"/>
    </row>
    <row r="1666" ht="12.75">
      <c r="C1666" s="18"/>
    </row>
    <row r="1667" ht="12.75">
      <c r="C1667" s="18"/>
    </row>
    <row r="1668" ht="12.75">
      <c r="C1668" s="18"/>
    </row>
    <row r="1669" ht="12.75">
      <c r="C1669" s="18"/>
    </row>
    <row r="1670" ht="12.75">
      <c r="C1670" s="18"/>
    </row>
    <row r="1671" ht="12.75">
      <c r="C1671" s="18"/>
    </row>
    <row r="1672" ht="12.75">
      <c r="C1672" s="18"/>
    </row>
    <row r="1673" ht="12.75">
      <c r="C1673" s="18"/>
    </row>
    <row r="1674" ht="12.75">
      <c r="C1674" s="18"/>
    </row>
    <row r="1675" ht="12.75">
      <c r="C1675" s="18"/>
    </row>
    <row r="1676" ht="12.75">
      <c r="C1676" s="18"/>
    </row>
    <row r="1677" ht="12.75">
      <c r="C1677" s="18"/>
    </row>
    <row r="1678" ht="12.75">
      <c r="C1678" s="18"/>
    </row>
    <row r="1679" ht="12.75">
      <c r="C1679" s="18"/>
    </row>
    <row r="1680" ht="12.75">
      <c r="C1680" s="18"/>
    </row>
    <row r="1681" ht="12.75">
      <c r="C1681" s="18"/>
    </row>
    <row r="1682" ht="12.75">
      <c r="C1682" s="18"/>
    </row>
    <row r="1683" ht="12.75">
      <c r="C1683" s="18"/>
    </row>
    <row r="1684" ht="12.75">
      <c r="C1684" s="18"/>
    </row>
    <row r="1685" ht="12.75">
      <c r="C1685" s="18"/>
    </row>
    <row r="1686" ht="12.75">
      <c r="C1686" s="18"/>
    </row>
    <row r="1687" ht="12.75">
      <c r="C1687" s="18"/>
    </row>
    <row r="1688" ht="12.75">
      <c r="C1688" s="18"/>
    </row>
    <row r="1689" ht="12.75">
      <c r="C1689" s="18"/>
    </row>
    <row r="1690" ht="12.75">
      <c r="C1690" s="18"/>
    </row>
    <row r="1691" ht="12.75">
      <c r="C1691" s="18"/>
    </row>
    <row r="1692" ht="12.75">
      <c r="C1692" s="18"/>
    </row>
    <row r="1693" ht="12.75">
      <c r="C1693" s="18"/>
    </row>
    <row r="1694" ht="12.75">
      <c r="C1694" s="18"/>
    </row>
    <row r="1695" ht="12.75">
      <c r="C1695" s="18"/>
    </row>
    <row r="1696" ht="12.75">
      <c r="C1696" s="18"/>
    </row>
    <row r="1697" ht="12.75">
      <c r="C1697" s="18"/>
    </row>
    <row r="1698" ht="12.75">
      <c r="C1698" s="18"/>
    </row>
    <row r="1699" ht="12.75">
      <c r="C1699" s="18"/>
    </row>
    <row r="1700" ht="12.75">
      <c r="C1700" s="18"/>
    </row>
    <row r="1701" ht="12.75">
      <c r="C1701" s="18"/>
    </row>
    <row r="1702" ht="12.75">
      <c r="C1702" s="18"/>
    </row>
    <row r="1703" ht="12.75">
      <c r="C1703" s="18"/>
    </row>
    <row r="1704" ht="12.75">
      <c r="C1704" s="18"/>
    </row>
    <row r="1705" ht="12.75">
      <c r="C1705" s="18"/>
    </row>
    <row r="1706" ht="12.75">
      <c r="C1706" s="18"/>
    </row>
    <row r="1707" ht="12.75">
      <c r="C1707" s="18"/>
    </row>
    <row r="1708" ht="12.75">
      <c r="C1708" s="18"/>
    </row>
    <row r="1709" ht="12.75">
      <c r="C1709" s="18"/>
    </row>
    <row r="1710" ht="12.75">
      <c r="C1710" s="18"/>
    </row>
    <row r="1711" ht="12.75">
      <c r="C1711" s="18"/>
    </row>
    <row r="1712" ht="12.75">
      <c r="C1712" s="18"/>
    </row>
    <row r="1713" ht="12.75">
      <c r="C1713" s="18"/>
    </row>
    <row r="1714" ht="12.75">
      <c r="C1714" s="18"/>
    </row>
    <row r="1715" ht="12.75">
      <c r="C1715" s="18"/>
    </row>
    <row r="1716" ht="12.75">
      <c r="C1716" s="18"/>
    </row>
    <row r="1717" ht="12.75">
      <c r="C1717" s="18"/>
    </row>
    <row r="1718" ht="12.75">
      <c r="C1718" s="18"/>
    </row>
    <row r="1719" ht="12.75">
      <c r="C1719" s="18"/>
    </row>
    <row r="1720" ht="12.75">
      <c r="C1720" s="18"/>
    </row>
    <row r="1721" ht="12.75">
      <c r="C1721" s="18"/>
    </row>
    <row r="1722" ht="12.75">
      <c r="C1722" s="18"/>
    </row>
    <row r="1723" ht="12.75">
      <c r="C1723" s="18"/>
    </row>
    <row r="1724" ht="12.75">
      <c r="C1724" s="18"/>
    </row>
    <row r="1725" ht="12.75">
      <c r="C1725" s="18"/>
    </row>
    <row r="1726" ht="12.75">
      <c r="C1726" s="18"/>
    </row>
    <row r="1727" ht="12.75">
      <c r="C1727" s="18"/>
    </row>
    <row r="1728" ht="12.75">
      <c r="C1728" s="18"/>
    </row>
    <row r="1729" ht="12.75">
      <c r="C1729" s="18"/>
    </row>
    <row r="1730" ht="12.75">
      <c r="C1730" s="18"/>
    </row>
    <row r="1731" ht="12.75">
      <c r="C1731" s="18"/>
    </row>
    <row r="1732" ht="12.75">
      <c r="C1732" s="18"/>
    </row>
    <row r="1733" ht="12.75">
      <c r="C1733" s="18"/>
    </row>
    <row r="1734" ht="12.75">
      <c r="C1734" s="18"/>
    </row>
    <row r="1735" ht="12.75">
      <c r="C1735" s="18"/>
    </row>
    <row r="1736" ht="12.75">
      <c r="C1736" s="18"/>
    </row>
    <row r="1737" ht="12.75">
      <c r="C1737" s="18"/>
    </row>
    <row r="1738" ht="12.75">
      <c r="C1738" s="18"/>
    </row>
    <row r="1739" ht="12.75">
      <c r="C1739" s="18"/>
    </row>
    <row r="1740" ht="12.75">
      <c r="C1740" s="18"/>
    </row>
    <row r="1741" ht="12.75">
      <c r="C1741" s="18"/>
    </row>
    <row r="1742" ht="12.75">
      <c r="C1742" s="18"/>
    </row>
    <row r="1743" ht="12.75">
      <c r="C1743" s="18"/>
    </row>
    <row r="1744" ht="12.75">
      <c r="C1744" s="18"/>
    </row>
    <row r="1745" ht="12.75">
      <c r="C1745" s="18"/>
    </row>
    <row r="1746" ht="12.75">
      <c r="C1746" s="18"/>
    </row>
    <row r="1747" ht="12.75">
      <c r="C1747" s="18"/>
    </row>
    <row r="1748" ht="12.75">
      <c r="C1748" s="18"/>
    </row>
    <row r="1749" ht="12.75">
      <c r="C1749" s="18"/>
    </row>
    <row r="1750" ht="12.75">
      <c r="C1750" s="18"/>
    </row>
    <row r="1751" ht="12.75">
      <c r="C1751" s="18"/>
    </row>
    <row r="1752" ht="12.75">
      <c r="C1752" s="18"/>
    </row>
    <row r="1753" ht="12.75">
      <c r="C1753" s="18"/>
    </row>
    <row r="1754" ht="12.75">
      <c r="C1754" s="18"/>
    </row>
    <row r="1755" ht="12.75">
      <c r="C1755" s="18"/>
    </row>
    <row r="1756" ht="12.75">
      <c r="C1756" s="18"/>
    </row>
    <row r="1757" ht="12.75">
      <c r="C1757" s="18"/>
    </row>
    <row r="1758" ht="12.75">
      <c r="C1758" s="18"/>
    </row>
    <row r="1759" ht="12.75">
      <c r="C1759" s="18"/>
    </row>
    <row r="1760" ht="12.75">
      <c r="C1760" s="18"/>
    </row>
    <row r="1761" ht="12.75">
      <c r="C1761" s="18"/>
    </row>
    <row r="1762" ht="12.75">
      <c r="C1762" s="18"/>
    </row>
    <row r="1763" ht="12.75">
      <c r="C1763" s="18"/>
    </row>
    <row r="1764" ht="12.75">
      <c r="C1764" s="18"/>
    </row>
    <row r="1765" ht="12.75">
      <c r="C1765" s="18"/>
    </row>
    <row r="1766" ht="12.75">
      <c r="C1766" s="18"/>
    </row>
    <row r="1767" ht="12.75">
      <c r="C1767" s="18"/>
    </row>
    <row r="1768" ht="12.75">
      <c r="C1768" s="18"/>
    </row>
    <row r="1769" ht="12.75">
      <c r="C1769" s="18"/>
    </row>
    <row r="1770" ht="12.75">
      <c r="C1770" s="18"/>
    </row>
    <row r="1771" ht="12.75">
      <c r="C1771" s="18"/>
    </row>
    <row r="1772" ht="12.75">
      <c r="C1772" s="18"/>
    </row>
    <row r="1773" ht="12.75">
      <c r="C1773" s="18"/>
    </row>
    <row r="1774" ht="12.75">
      <c r="C1774" s="18"/>
    </row>
    <row r="1775" ht="12.75">
      <c r="C1775" s="18"/>
    </row>
    <row r="1776" ht="12.75">
      <c r="C1776" s="18"/>
    </row>
    <row r="1777" ht="12.75">
      <c r="C1777" s="18"/>
    </row>
    <row r="1778" ht="12.75">
      <c r="C1778" s="18"/>
    </row>
    <row r="1779" ht="12.75">
      <c r="C1779" s="18"/>
    </row>
    <row r="1780" ht="12.75">
      <c r="C1780" s="18"/>
    </row>
    <row r="1781" ht="12.75">
      <c r="C1781" s="18"/>
    </row>
    <row r="1782" ht="12.75">
      <c r="C1782" s="18"/>
    </row>
    <row r="1783" ht="12.75">
      <c r="C1783" s="18"/>
    </row>
    <row r="1784" ht="12.75">
      <c r="C1784" s="18"/>
    </row>
    <row r="1785" ht="12.75">
      <c r="C1785" s="18"/>
    </row>
    <row r="1786" ht="12.75">
      <c r="C1786" s="18"/>
    </row>
    <row r="1787" ht="12.75">
      <c r="C1787" s="18"/>
    </row>
    <row r="1788" ht="12.75">
      <c r="C1788" s="18"/>
    </row>
    <row r="1789" ht="12.75">
      <c r="C1789" s="18"/>
    </row>
    <row r="1790" ht="12.75">
      <c r="C1790" s="18"/>
    </row>
    <row r="1791" ht="12.75">
      <c r="C1791" s="18"/>
    </row>
    <row r="1792" ht="12.75">
      <c r="C1792" s="18"/>
    </row>
    <row r="1793" ht="12.75">
      <c r="C1793" s="18"/>
    </row>
    <row r="1794" ht="12.75">
      <c r="C1794" s="18"/>
    </row>
    <row r="1795" ht="12.75">
      <c r="C1795" s="18"/>
    </row>
    <row r="1796" ht="12.75">
      <c r="C1796" s="18"/>
    </row>
    <row r="1797" ht="12.75">
      <c r="C1797" s="18"/>
    </row>
    <row r="1798" ht="12.75">
      <c r="C1798" s="18"/>
    </row>
    <row r="1799" ht="12.75">
      <c r="C1799" s="18"/>
    </row>
    <row r="1800" ht="12.75">
      <c r="C1800" s="18"/>
    </row>
    <row r="1801" ht="12.75">
      <c r="C1801" s="18"/>
    </row>
    <row r="1802" ht="12.75">
      <c r="C1802" s="18"/>
    </row>
    <row r="1803" ht="12.75">
      <c r="C1803" s="18"/>
    </row>
    <row r="1804" ht="12.75">
      <c r="C1804" s="18"/>
    </row>
    <row r="1805" ht="12.75">
      <c r="C1805" s="18"/>
    </row>
    <row r="1806" ht="12.75">
      <c r="C1806" s="18"/>
    </row>
    <row r="1807" ht="12.75">
      <c r="C1807" s="18"/>
    </row>
    <row r="1808" ht="12.75">
      <c r="C1808" s="18"/>
    </row>
    <row r="1809" ht="12.75">
      <c r="C1809" s="18"/>
    </row>
    <row r="1810" ht="12.75">
      <c r="C1810" s="18"/>
    </row>
    <row r="1811" ht="12.75">
      <c r="C1811" s="18"/>
    </row>
    <row r="1812" ht="12.75">
      <c r="C1812" s="18"/>
    </row>
    <row r="1813" ht="12.75">
      <c r="C1813" s="18"/>
    </row>
    <row r="1814" ht="12.75">
      <c r="C1814" s="18"/>
    </row>
    <row r="1815" ht="12.75">
      <c r="C1815" s="18"/>
    </row>
    <row r="1816" ht="12.75">
      <c r="C1816" s="18"/>
    </row>
    <row r="1817" ht="12.75">
      <c r="C1817" s="18"/>
    </row>
    <row r="1818" ht="12.75">
      <c r="C1818" s="18"/>
    </row>
    <row r="1819" ht="12.75">
      <c r="C1819" s="18"/>
    </row>
    <row r="1820" ht="12.75">
      <c r="C1820" s="18"/>
    </row>
    <row r="1821" ht="12.75">
      <c r="C1821" s="18"/>
    </row>
    <row r="1822" ht="12.75">
      <c r="C1822" s="18"/>
    </row>
    <row r="1823" ht="12.75">
      <c r="C1823" s="18"/>
    </row>
    <row r="1824" ht="12.75">
      <c r="C1824" s="18"/>
    </row>
    <row r="1825" ht="12.75">
      <c r="C1825" s="18"/>
    </row>
    <row r="1826" ht="12.75">
      <c r="C1826" s="18"/>
    </row>
    <row r="1827" ht="12.75">
      <c r="C1827" s="18"/>
    </row>
    <row r="1828" ht="12.75">
      <c r="C1828" s="18"/>
    </row>
    <row r="1829" ht="12.75">
      <c r="C1829" s="18"/>
    </row>
    <row r="1830" ht="12.75">
      <c r="C1830" s="18"/>
    </row>
    <row r="1831" ht="12.75">
      <c r="C1831" s="18"/>
    </row>
    <row r="1832" ht="12.75">
      <c r="C1832" s="18"/>
    </row>
    <row r="1833" ht="12.75">
      <c r="C1833" s="18"/>
    </row>
    <row r="1834" ht="12.75">
      <c r="C1834" s="18"/>
    </row>
    <row r="1835" ht="12.75">
      <c r="C1835" s="18"/>
    </row>
    <row r="1836" ht="12.75">
      <c r="C1836" s="18"/>
    </row>
    <row r="1837" ht="12.75">
      <c r="C1837" s="18"/>
    </row>
    <row r="1838" ht="12.75">
      <c r="C1838" s="18"/>
    </row>
    <row r="1839" ht="12.75">
      <c r="C1839" s="18"/>
    </row>
    <row r="1840" ht="12.75">
      <c r="C1840" s="18"/>
    </row>
    <row r="1841" ht="12.75">
      <c r="C1841" s="18"/>
    </row>
    <row r="1842" ht="12.75">
      <c r="C1842" s="18"/>
    </row>
    <row r="1843" ht="12.75">
      <c r="C1843" s="18"/>
    </row>
    <row r="1844" ht="12.75">
      <c r="C1844" s="18"/>
    </row>
    <row r="1845" ht="12.75">
      <c r="C1845" s="18"/>
    </row>
    <row r="1846" ht="12.75">
      <c r="C1846" s="18"/>
    </row>
    <row r="1847" ht="12.75">
      <c r="C1847" s="18"/>
    </row>
    <row r="1848" ht="12.75">
      <c r="C1848" s="18"/>
    </row>
    <row r="1849" ht="12.75">
      <c r="C1849" s="18"/>
    </row>
    <row r="1850" ht="12.75">
      <c r="C1850" s="18"/>
    </row>
    <row r="1851" ht="12.75">
      <c r="C1851" s="18"/>
    </row>
    <row r="1852" ht="12.75">
      <c r="C1852" s="18"/>
    </row>
    <row r="1853" ht="12.75">
      <c r="C1853" s="18"/>
    </row>
    <row r="1854" ht="12.75">
      <c r="C1854" s="18"/>
    </row>
    <row r="1855" ht="12.75">
      <c r="C1855" s="18"/>
    </row>
    <row r="1856" ht="12.75">
      <c r="C1856" s="18"/>
    </row>
    <row r="1857" ht="12.75">
      <c r="C1857" s="18"/>
    </row>
    <row r="1858" ht="12.75">
      <c r="C1858" s="18"/>
    </row>
    <row r="1859" ht="12.75">
      <c r="C1859" s="18"/>
    </row>
    <row r="1860" ht="12.75">
      <c r="C1860" s="18"/>
    </row>
    <row r="1861" ht="12.75">
      <c r="C1861" s="18"/>
    </row>
    <row r="1862" ht="12.75">
      <c r="C1862" s="18"/>
    </row>
    <row r="1863" ht="12.75">
      <c r="C1863" s="18"/>
    </row>
    <row r="1864" ht="12.75">
      <c r="C1864" s="18"/>
    </row>
    <row r="1865" ht="12.75">
      <c r="C1865" s="18"/>
    </row>
    <row r="1866" ht="12.75">
      <c r="C1866" s="18"/>
    </row>
    <row r="1867" ht="12.75">
      <c r="C1867" s="18"/>
    </row>
    <row r="1868" ht="12.75">
      <c r="C1868" s="18"/>
    </row>
    <row r="1869" ht="12.75">
      <c r="C1869" s="18"/>
    </row>
    <row r="1870" ht="12.75">
      <c r="C1870" s="18"/>
    </row>
    <row r="1871" ht="12.75">
      <c r="C1871" s="18"/>
    </row>
    <row r="1872" ht="12.75">
      <c r="C1872" s="18"/>
    </row>
    <row r="1873" ht="12.75">
      <c r="C1873" s="18"/>
    </row>
    <row r="1874" ht="12.75">
      <c r="C1874" s="18"/>
    </row>
    <row r="1875" ht="12.75">
      <c r="C1875" s="18"/>
    </row>
    <row r="1876" ht="12.75">
      <c r="C1876" s="18"/>
    </row>
    <row r="1877" ht="12.75">
      <c r="C1877" s="18"/>
    </row>
    <row r="1878" ht="12.75">
      <c r="C1878" s="18"/>
    </row>
    <row r="1879" ht="12.75">
      <c r="C1879" s="18"/>
    </row>
    <row r="1880" ht="12.75">
      <c r="C1880" s="18"/>
    </row>
    <row r="1881" ht="12.75">
      <c r="C1881" s="18"/>
    </row>
    <row r="1882" ht="12.75">
      <c r="C1882" s="18"/>
    </row>
    <row r="1883" ht="12.75">
      <c r="C1883" s="18"/>
    </row>
    <row r="1884" ht="12.75">
      <c r="C1884" s="18"/>
    </row>
    <row r="1885" ht="12.75">
      <c r="C1885" s="18"/>
    </row>
    <row r="1886" ht="12.75">
      <c r="C1886" s="18"/>
    </row>
    <row r="1887" ht="12.75">
      <c r="C1887" s="18"/>
    </row>
    <row r="1888" ht="12.75">
      <c r="C1888" s="18"/>
    </row>
    <row r="1889" ht="12.75">
      <c r="C1889" s="18"/>
    </row>
    <row r="1890" ht="12.75">
      <c r="C1890" s="18"/>
    </row>
    <row r="1891" ht="12.75">
      <c r="C1891" s="18"/>
    </row>
    <row r="1892" ht="12.75">
      <c r="C1892" s="18"/>
    </row>
    <row r="1893" ht="12.75">
      <c r="C1893" s="18"/>
    </row>
    <row r="1894" ht="12.75">
      <c r="C1894" s="18"/>
    </row>
    <row r="1895" ht="12.75">
      <c r="C1895" s="18"/>
    </row>
    <row r="1896" ht="12.75">
      <c r="C1896" s="18"/>
    </row>
    <row r="1897" ht="12.75">
      <c r="C1897" s="18"/>
    </row>
    <row r="1898" ht="12.75">
      <c r="C1898" s="18"/>
    </row>
    <row r="1899" ht="12.75">
      <c r="C1899" s="18"/>
    </row>
    <row r="1900" ht="12.75">
      <c r="C1900" s="18"/>
    </row>
    <row r="1901" ht="12.75">
      <c r="C1901" s="18"/>
    </row>
    <row r="1902" ht="12.75">
      <c r="C1902" s="18"/>
    </row>
    <row r="1903" ht="12.75">
      <c r="C1903" s="18"/>
    </row>
    <row r="1904" ht="12.75">
      <c r="C1904" s="18"/>
    </row>
    <row r="1905" ht="12.75">
      <c r="C1905" s="18"/>
    </row>
    <row r="1906" ht="12.75">
      <c r="C1906" s="18"/>
    </row>
    <row r="1907" ht="12.75">
      <c r="C1907" s="18"/>
    </row>
    <row r="1908" ht="12.75">
      <c r="C1908" s="18"/>
    </row>
    <row r="1909" ht="12.75">
      <c r="C1909" s="18"/>
    </row>
    <row r="1910" ht="12.75">
      <c r="C1910" s="18"/>
    </row>
    <row r="1911" ht="12.75">
      <c r="C1911" s="18"/>
    </row>
    <row r="1912" ht="12.75">
      <c r="C1912" s="18"/>
    </row>
    <row r="1913" ht="12.75">
      <c r="C1913" s="18"/>
    </row>
    <row r="1914" ht="12.75">
      <c r="C1914" s="18"/>
    </row>
    <row r="1915" ht="12.75">
      <c r="C1915" s="18"/>
    </row>
    <row r="1916" ht="12.75">
      <c r="C1916" s="18"/>
    </row>
    <row r="1917" ht="12.75">
      <c r="C1917" s="18"/>
    </row>
    <row r="1918" ht="12.75">
      <c r="C1918" s="18"/>
    </row>
    <row r="1919" ht="12.75">
      <c r="C1919" s="18"/>
    </row>
    <row r="1920" ht="12.75">
      <c r="C1920" s="18"/>
    </row>
    <row r="1921" ht="12.75">
      <c r="C1921" s="18"/>
    </row>
    <row r="1922" ht="12.75">
      <c r="C1922" s="18"/>
    </row>
    <row r="1923" ht="12.75">
      <c r="C1923" s="18"/>
    </row>
    <row r="1924" ht="12.75">
      <c r="C1924" s="18"/>
    </row>
    <row r="1925" ht="12.75">
      <c r="C1925" s="18"/>
    </row>
    <row r="1926" ht="12.75">
      <c r="C1926" s="18"/>
    </row>
    <row r="1927" ht="12.75">
      <c r="C1927" s="18"/>
    </row>
    <row r="1928" ht="12.75">
      <c r="C1928" s="18"/>
    </row>
    <row r="1929" ht="12.75">
      <c r="C1929" s="18"/>
    </row>
    <row r="1930" ht="12.75">
      <c r="C1930" s="18"/>
    </row>
    <row r="1931" ht="12.75">
      <c r="C1931" s="18"/>
    </row>
    <row r="1932" ht="12.75">
      <c r="C1932" s="18"/>
    </row>
    <row r="1933" ht="12.75">
      <c r="C1933" s="18"/>
    </row>
    <row r="1934" ht="12.75">
      <c r="C1934" s="18"/>
    </row>
    <row r="1935" ht="12.75">
      <c r="C1935" s="18"/>
    </row>
    <row r="1936" ht="12.75">
      <c r="C1936" s="18"/>
    </row>
    <row r="1937" ht="12.75">
      <c r="C1937" s="18"/>
    </row>
    <row r="1938" ht="12.75">
      <c r="C1938" s="18"/>
    </row>
    <row r="1939" ht="12.75">
      <c r="C1939" s="18"/>
    </row>
    <row r="1940" ht="12.75">
      <c r="C1940" s="18"/>
    </row>
    <row r="1941" ht="12.75">
      <c r="C1941" s="18"/>
    </row>
    <row r="1942" ht="12.75">
      <c r="C1942" s="18"/>
    </row>
    <row r="1943" ht="12.75">
      <c r="C1943" s="18"/>
    </row>
    <row r="1944" ht="12.75">
      <c r="C1944" s="18"/>
    </row>
    <row r="1945" ht="12.75">
      <c r="C1945" s="18"/>
    </row>
    <row r="1946" ht="12.75">
      <c r="C1946" s="18"/>
    </row>
    <row r="1947" ht="12.75">
      <c r="C1947" s="18"/>
    </row>
    <row r="1948" ht="12.75">
      <c r="C1948" s="18"/>
    </row>
    <row r="1949" ht="12.75">
      <c r="C1949" s="18"/>
    </row>
    <row r="1950" ht="12.75">
      <c r="C1950" s="18"/>
    </row>
    <row r="1951" ht="12.75">
      <c r="C1951" s="18"/>
    </row>
    <row r="1952" ht="12.75">
      <c r="C1952" s="18"/>
    </row>
    <row r="1953" ht="12.75">
      <c r="C1953" s="18"/>
    </row>
    <row r="1954" ht="12.75">
      <c r="C1954" s="18"/>
    </row>
    <row r="1955" ht="12.75">
      <c r="C1955" s="18"/>
    </row>
    <row r="1956" ht="12.75">
      <c r="C1956" s="18"/>
    </row>
    <row r="1957" ht="12.75">
      <c r="C1957" s="18"/>
    </row>
    <row r="1958" ht="12.75">
      <c r="C1958" s="18"/>
    </row>
    <row r="1959" ht="12.75">
      <c r="C1959" s="18"/>
    </row>
    <row r="1960" ht="12.75">
      <c r="C1960" s="18"/>
    </row>
    <row r="1961" ht="12.75">
      <c r="C1961" s="18"/>
    </row>
    <row r="1962" ht="12.75">
      <c r="C1962" s="18"/>
    </row>
    <row r="1963" ht="12.75">
      <c r="C1963" s="18"/>
    </row>
    <row r="1964" ht="12.75">
      <c r="C1964" s="18"/>
    </row>
    <row r="1965" ht="12.75">
      <c r="C1965" s="18"/>
    </row>
    <row r="1966" ht="12.75">
      <c r="C1966" s="18"/>
    </row>
    <row r="1967" ht="12.75">
      <c r="C1967" s="18"/>
    </row>
    <row r="1968" ht="12.75">
      <c r="C1968" s="18"/>
    </row>
    <row r="1969" ht="12.75">
      <c r="C1969" s="18"/>
    </row>
    <row r="1970" ht="12.75">
      <c r="C1970" s="18"/>
    </row>
    <row r="1971" ht="12.75">
      <c r="C1971" s="18"/>
    </row>
    <row r="1972" ht="12.75">
      <c r="C1972" s="18"/>
    </row>
    <row r="1973" ht="12.75">
      <c r="C1973" s="18"/>
    </row>
    <row r="1974" ht="12.75">
      <c r="C1974" s="18"/>
    </row>
    <row r="1975" ht="12.75">
      <c r="C1975" s="18"/>
    </row>
    <row r="1976" ht="12.75">
      <c r="C1976" s="18"/>
    </row>
    <row r="1977" ht="12.75">
      <c r="C1977" s="18"/>
    </row>
    <row r="1978" ht="12.75">
      <c r="C1978" s="18"/>
    </row>
    <row r="1979" ht="12.75">
      <c r="C1979" s="18"/>
    </row>
    <row r="1980" ht="12.75">
      <c r="C1980" s="18"/>
    </row>
    <row r="1981" ht="12.75">
      <c r="C1981" s="18"/>
    </row>
    <row r="1982" ht="12.75">
      <c r="C1982" s="18"/>
    </row>
    <row r="1983" ht="12.75">
      <c r="C1983" s="18"/>
    </row>
    <row r="1984" ht="12.75">
      <c r="C1984" s="18"/>
    </row>
    <row r="1985" ht="12.75">
      <c r="C1985" s="18"/>
    </row>
    <row r="1986" ht="12.75">
      <c r="C1986" s="18"/>
    </row>
    <row r="1987" ht="12.75">
      <c r="C1987" s="18"/>
    </row>
    <row r="1988" ht="12.75">
      <c r="C1988" s="18"/>
    </row>
    <row r="1989" ht="12.75">
      <c r="C1989" s="18"/>
    </row>
    <row r="1990" ht="12.75">
      <c r="C1990" s="18"/>
    </row>
    <row r="1991" ht="12.75">
      <c r="C1991" s="18"/>
    </row>
    <row r="1992" ht="12.75">
      <c r="C1992" s="18"/>
    </row>
    <row r="1993" ht="12.75">
      <c r="C1993" s="18"/>
    </row>
    <row r="1994" ht="12.75">
      <c r="C1994" s="18"/>
    </row>
    <row r="1995" ht="12.75">
      <c r="C1995" s="18"/>
    </row>
    <row r="1996" ht="12.75">
      <c r="C1996" s="18"/>
    </row>
    <row r="1997" ht="12.75">
      <c r="C1997" s="18"/>
    </row>
    <row r="1998" ht="12.75">
      <c r="C1998" s="18"/>
    </row>
    <row r="1999" ht="12.75">
      <c r="C1999" s="18"/>
    </row>
    <row r="2000" ht="12.75">
      <c r="C2000" s="18"/>
    </row>
    <row r="2001" ht="12.75">
      <c r="C2001" s="18"/>
    </row>
    <row r="2002" ht="12.75">
      <c r="C2002" s="18"/>
    </row>
    <row r="2003" ht="12.75">
      <c r="C2003" s="18"/>
    </row>
    <row r="2004" ht="12.75">
      <c r="C2004" s="18"/>
    </row>
    <row r="2005" ht="12.75">
      <c r="C2005" s="18"/>
    </row>
    <row r="2006" ht="12.75">
      <c r="C2006" s="18"/>
    </row>
    <row r="2007" ht="12.75">
      <c r="C2007" s="18"/>
    </row>
    <row r="2008" ht="12.75">
      <c r="C2008" s="18"/>
    </row>
    <row r="2009" ht="12.75">
      <c r="C2009" s="18"/>
    </row>
    <row r="2010" ht="12.75">
      <c r="C2010" s="18"/>
    </row>
    <row r="2011" ht="12.75">
      <c r="C2011" s="18"/>
    </row>
    <row r="2012" ht="12.75">
      <c r="C2012" s="18"/>
    </row>
    <row r="2013" ht="12.75">
      <c r="C2013" s="18"/>
    </row>
    <row r="2014" ht="12.75">
      <c r="C2014" s="18"/>
    </row>
    <row r="2015" ht="12.75">
      <c r="C2015" s="18"/>
    </row>
    <row r="2016" ht="12.75">
      <c r="C2016" s="18"/>
    </row>
    <row r="2017" ht="12.75">
      <c r="C2017" s="18"/>
    </row>
    <row r="2018" ht="12.75">
      <c r="C2018" s="18"/>
    </row>
    <row r="2019" ht="12.75">
      <c r="C2019" s="18"/>
    </row>
    <row r="2020" ht="12.75">
      <c r="C2020" s="18"/>
    </row>
    <row r="2021" ht="12.75">
      <c r="C2021" s="18"/>
    </row>
    <row r="2022" ht="12.75">
      <c r="C2022" s="18"/>
    </row>
    <row r="2023" ht="12.75">
      <c r="C2023" s="18"/>
    </row>
    <row r="2024" ht="12.75">
      <c r="C2024" s="18"/>
    </row>
    <row r="2025" ht="12.75">
      <c r="C2025" s="18"/>
    </row>
    <row r="2026" ht="12.75">
      <c r="C2026" s="18"/>
    </row>
    <row r="2027" ht="12.75">
      <c r="C2027" s="18"/>
    </row>
    <row r="2028" ht="12.75">
      <c r="C2028" s="18"/>
    </row>
    <row r="2029" ht="12.75">
      <c r="C2029" s="18"/>
    </row>
    <row r="2030" ht="12.75">
      <c r="C2030" s="18"/>
    </row>
    <row r="2031" ht="12.75">
      <c r="C2031" s="18"/>
    </row>
    <row r="2032" ht="12.75">
      <c r="C2032" s="18"/>
    </row>
    <row r="2033" ht="12.75">
      <c r="C2033" s="18"/>
    </row>
    <row r="2034" ht="12.75">
      <c r="C2034" s="18"/>
    </row>
    <row r="2035" ht="12.75">
      <c r="C2035" s="18"/>
    </row>
    <row r="2036" ht="12.75">
      <c r="C2036" s="18"/>
    </row>
    <row r="2037" ht="12.75">
      <c r="C2037" s="18"/>
    </row>
    <row r="2038" ht="12.75">
      <c r="C2038" s="18"/>
    </row>
    <row r="2039" ht="12.75">
      <c r="C2039" s="18"/>
    </row>
    <row r="2040" ht="12.75">
      <c r="C2040" s="18"/>
    </row>
    <row r="2041" ht="12.75">
      <c r="C2041" s="18"/>
    </row>
    <row r="2042" ht="12.75">
      <c r="C2042" s="18"/>
    </row>
    <row r="2043" ht="12.75">
      <c r="C2043" s="18"/>
    </row>
    <row r="2044" ht="12.75">
      <c r="C2044" s="18"/>
    </row>
    <row r="2045" ht="12.75">
      <c r="C2045" s="18"/>
    </row>
    <row r="2046" ht="12.75">
      <c r="C2046" s="18"/>
    </row>
    <row r="2047" ht="12.75">
      <c r="C2047" s="18"/>
    </row>
    <row r="2048" ht="12.75">
      <c r="C2048" s="18"/>
    </row>
    <row r="2049" ht="12.75">
      <c r="C2049" s="18"/>
    </row>
    <row r="2050" ht="12.75">
      <c r="C2050" s="18"/>
    </row>
    <row r="2051" ht="12.75">
      <c r="C2051" s="18"/>
    </row>
    <row r="2052" ht="12.75">
      <c r="C2052" s="18"/>
    </row>
    <row r="2053" ht="12.75">
      <c r="C2053" s="18"/>
    </row>
    <row r="2054" ht="12.75">
      <c r="C2054" s="18"/>
    </row>
    <row r="2055" ht="12.75">
      <c r="C2055" s="18"/>
    </row>
    <row r="2056" ht="12.75">
      <c r="C2056" s="18"/>
    </row>
    <row r="2057" ht="12.75">
      <c r="C2057" s="18"/>
    </row>
    <row r="2058" ht="12.75">
      <c r="C2058" s="18"/>
    </row>
    <row r="2059" ht="12.75">
      <c r="C2059" s="18"/>
    </row>
    <row r="2060" ht="12.75">
      <c r="C2060" s="18"/>
    </row>
    <row r="2061" ht="12.75">
      <c r="C2061" s="18"/>
    </row>
    <row r="2062" ht="12.75">
      <c r="C2062" s="18"/>
    </row>
    <row r="2063" ht="12.75">
      <c r="C2063" s="18"/>
    </row>
    <row r="2064" ht="12.75">
      <c r="C2064" s="18"/>
    </row>
    <row r="2065" ht="12.75">
      <c r="C2065" s="18"/>
    </row>
    <row r="2066" ht="12.75">
      <c r="C2066" s="18"/>
    </row>
    <row r="2067" ht="12.75">
      <c r="C2067" s="18"/>
    </row>
    <row r="2068" ht="12.75">
      <c r="C2068" s="18"/>
    </row>
    <row r="2069" ht="12.75">
      <c r="C2069" s="18"/>
    </row>
    <row r="2070" ht="12.75">
      <c r="C2070" s="18"/>
    </row>
    <row r="2071" ht="12.75">
      <c r="C2071" s="18"/>
    </row>
    <row r="2072" ht="12.75">
      <c r="C2072" s="18"/>
    </row>
    <row r="2073" ht="12.75">
      <c r="C2073" s="18"/>
    </row>
    <row r="2074" ht="12.75">
      <c r="C2074" s="18"/>
    </row>
    <row r="2075" ht="12.75">
      <c r="C2075" s="18"/>
    </row>
    <row r="2076" ht="12.75">
      <c r="C2076" s="18"/>
    </row>
    <row r="2077" ht="12.75">
      <c r="C2077" s="18"/>
    </row>
    <row r="2078" ht="12.75">
      <c r="C2078" s="18"/>
    </row>
    <row r="2079" ht="12.75">
      <c r="C2079" s="18"/>
    </row>
    <row r="2080" ht="12.75">
      <c r="C2080" s="18"/>
    </row>
    <row r="2081" ht="12.75">
      <c r="C2081" s="18"/>
    </row>
    <row r="2082" ht="12.75">
      <c r="C2082" s="18"/>
    </row>
    <row r="2083" ht="12.75">
      <c r="C2083" s="18"/>
    </row>
    <row r="2084" ht="12.75">
      <c r="C2084" s="18"/>
    </row>
    <row r="2085" ht="12.75">
      <c r="C2085" s="18"/>
    </row>
    <row r="2086" ht="12.75">
      <c r="C2086" s="18"/>
    </row>
    <row r="2087" ht="12.75">
      <c r="C2087" s="18"/>
    </row>
    <row r="2088" ht="12.75">
      <c r="C2088" s="18"/>
    </row>
    <row r="2089" ht="12.75">
      <c r="C2089" s="18"/>
    </row>
    <row r="2090" ht="12.75">
      <c r="C2090" s="18"/>
    </row>
    <row r="2091" ht="12.75">
      <c r="C2091" s="18"/>
    </row>
    <row r="2092" ht="12.75">
      <c r="C2092" s="18"/>
    </row>
    <row r="2093" ht="12.75">
      <c r="C2093" s="18"/>
    </row>
    <row r="2094" ht="12.75">
      <c r="C2094" s="18"/>
    </row>
    <row r="2095" ht="12.75">
      <c r="C2095" s="18"/>
    </row>
    <row r="2096" ht="12.75">
      <c r="C2096" s="18"/>
    </row>
    <row r="2097" ht="12.75">
      <c r="C2097" s="18"/>
    </row>
    <row r="2098" ht="12.75">
      <c r="C2098" s="18"/>
    </row>
    <row r="2099" ht="12.75">
      <c r="C2099" s="18"/>
    </row>
    <row r="2100" ht="12.75">
      <c r="C2100" s="18"/>
    </row>
    <row r="2101" ht="12.75">
      <c r="C2101" s="18"/>
    </row>
    <row r="2102" ht="12.75">
      <c r="C2102" s="18"/>
    </row>
    <row r="2103" ht="12.75">
      <c r="C2103" s="18"/>
    </row>
    <row r="2104" ht="12.75">
      <c r="C2104" s="18"/>
    </row>
    <row r="2105" ht="12.75">
      <c r="C2105" s="18"/>
    </row>
    <row r="2106" ht="12.75">
      <c r="C2106" s="18"/>
    </row>
    <row r="2107" ht="12.75">
      <c r="C2107" s="18"/>
    </row>
    <row r="2108" ht="12.75">
      <c r="C2108" s="18"/>
    </row>
    <row r="2109" ht="12.75">
      <c r="C2109" s="18"/>
    </row>
    <row r="2110" ht="12.75">
      <c r="C2110" s="18"/>
    </row>
    <row r="2111" ht="12.75">
      <c r="C2111" s="18"/>
    </row>
    <row r="2112" ht="12.75">
      <c r="C2112" s="18"/>
    </row>
    <row r="2113" ht="12.75">
      <c r="C2113" s="18"/>
    </row>
    <row r="2114" ht="12.75">
      <c r="C2114" s="18"/>
    </row>
    <row r="2115" ht="12.75">
      <c r="C2115" s="18"/>
    </row>
    <row r="2116" ht="12.75">
      <c r="C2116" s="18"/>
    </row>
    <row r="2117" ht="12.75">
      <c r="C2117" s="18"/>
    </row>
    <row r="2118" ht="12.75">
      <c r="C2118" s="18"/>
    </row>
    <row r="2119" ht="12.75">
      <c r="C2119" s="18"/>
    </row>
    <row r="2120" ht="12.75">
      <c r="C2120" s="18"/>
    </row>
    <row r="2121" ht="12.75">
      <c r="C2121" s="18"/>
    </row>
    <row r="2122" ht="12.75">
      <c r="C2122" s="18"/>
    </row>
    <row r="2123" ht="12.75">
      <c r="C2123" s="18"/>
    </row>
    <row r="2124" ht="12.75">
      <c r="C2124" s="18"/>
    </row>
    <row r="2125" ht="12.75">
      <c r="C2125" s="18"/>
    </row>
    <row r="2126" ht="12.75">
      <c r="C2126" s="18"/>
    </row>
    <row r="2127" ht="12.75">
      <c r="C2127" s="18"/>
    </row>
    <row r="2128" ht="12.75">
      <c r="C2128" s="18"/>
    </row>
    <row r="2129" ht="12.75">
      <c r="C2129" s="18"/>
    </row>
    <row r="2130" ht="12.75">
      <c r="C2130" s="18"/>
    </row>
    <row r="2131" ht="12.75">
      <c r="C2131" s="18"/>
    </row>
    <row r="2132" ht="12.75">
      <c r="C2132" s="18"/>
    </row>
    <row r="2133" ht="12.75">
      <c r="C2133" s="18"/>
    </row>
    <row r="2134" ht="12.75">
      <c r="C2134" s="18"/>
    </row>
    <row r="2135" ht="12.75">
      <c r="C2135" s="18"/>
    </row>
    <row r="2136" ht="12.75">
      <c r="C2136" s="18"/>
    </row>
    <row r="2137" ht="12.75">
      <c r="C2137" s="18"/>
    </row>
    <row r="2138" ht="12.75">
      <c r="C2138" s="18"/>
    </row>
    <row r="2139" ht="12.75">
      <c r="C2139" s="18"/>
    </row>
    <row r="2140" ht="12.75">
      <c r="C2140" s="18"/>
    </row>
    <row r="2141" ht="12.75">
      <c r="C2141" s="18"/>
    </row>
    <row r="2142" ht="12.75">
      <c r="C2142" s="18"/>
    </row>
    <row r="2143" ht="12.75">
      <c r="C2143" s="18"/>
    </row>
    <row r="2144" ht="12.75">
      <c r="C2144" s="18"/>
    </row>
    <row r="2145" ht="12.75">
      <c r="C2145" s="18"/>
    </row>
    <row r="2146" ht="12.75">
      <c r="C2146" s="18"/>
    </row>
    <row r="2147" ht="12.75">
      <c r="C2147" s="18"/>
    </row>
    <row r="2148" ht="12.75">
      <c r="C2148" s="18"/>
    </row>
    <row r="2149" ht="12.75">
      <c r="C2149" s="18"/>
    </row>
    <row r="2150" ht="12.75">
      <c r="C2150" s="18"/>
    </row>
    <row r="2151" ht="12.75">
      <c r="C2151" s="18"/>
    </row>
    <row r="2152" ht="12.75">
      <c r="C2152" s="18"/>
    </row>
    <row r="2153" ht="12.75">
      <c r="C2153" s="18"/>
    </row>
    <row r="2154" ht="12.75">
      <c r="C2154" s="18"/>
    </row>
    <row r="2155" ht="12.75">
      <c r="C2155" s="18"/>
    </row>
    <row r="2156" ht="12.75">
      <c r="C2156" s="18"/>
    </row>
    <row r="2157" ht="12.75">
      <c r="C2157" s="18"/>
    </row>
    <row r="2158" ht="12.75">
      <c r="C2158" s="18"/>
    </row>
    <row r="2159" ht="12.75">
      <c r="C2159" s="18"/>
    </row>
    <row r="2160" ht="12.75">
      <c r="C2160" s="18"/>
    </row>
    <row r="2161" ht="12.75">
      <c r="C2161" s="18"/>
    </row>
    <row r="2162" ht="12.75">
      <c r="C2162" s="18"/>
    </row>
    <row r="2163" ht="12.75">
      <c r="C2163" s="18"/>
    </row>
    <row r="2164" ht="12.75">
      <c r="C2164" s="18"/>
    </row>
    <row r="2165" ht="12.75">
      <c r="C2165" s="18"/>
    </row>
    <row r="2166" ht="12.75">
      <c r="C2166" s="18"/>
    </row>
    <row r="2167" ht="12.75">
      <c r="C2167" s="18"/>
    </row>
    <row r="2168" ht="12.75">
      <c r="C2168" s="18"/>
    </row>
    <row r="2169" ht="12.75">
      <c r="C2169" s="18"/>
    </row>
    <row r="2170" ht="12.75">
      <c r="C2170" s="18"/>
    </row>
    <row r="2171" ht="12.75">
      <c r="C2171" s="18"/>
    </row>
    <row r="2172" ht="12.75">
      <c r="C2172" s="18"/>
    </row>
    <row r="2173" ht="12.75">
      <c r="C2173" s="18"/>
    </row>
    <row r="2174" ht="12.75">
      <c r="C2174" s="18"/>
    </row>
    <row r="2175" ht="12.75">
      <c r="C2175" s="18"/>
    </row>
    <row r="2176" ht="12.75">
      <c r="C2176" s="18"/>
    </row>
    <row r="2177" ht="12.75">
      <c r="C2177" s="18"/>
    </row>
    <row r="2178" ht="12.75">
      <c r="C2178" s="18"/>
    </row>
    <row r="2179" ht="12.75">
      <c r="C2179" s="18"/>
    </row>
    <row r="2180" ht="12.75">
      <c r="C2180" s="18"/>
    </row>
    <row r="2181" ht="12.75">
      <c r="C2181" s="18"/>
    </row>
    <row r="2182" ht="12.75">
      <c r="C2182" s="18"/>
    </row>
    <row r="2183" ht="12.75">
      <c r="C2183" s="18"/>
    </row>
    <row r="2184" ht="12.75">
      <c r="C2184" s="18"/>
    </row>
    <row r="2185" ht="12.75">
      <c r="C2185" s="18"/>
    </row>
    <row r="2186" ht="12.75">
      <c r="C2186" s="18"/>
    </row>
    <row r="2187" ht="12.75">
      <c r="C2187" s="18"/>
    </row>
    <row r="2188" ht="12.75">
      <c r="C2188" s="18"/>
    </row>
    <row r="2189" ht="12.75">
      <c r="C2189" s="18"/>
    </row>
    <row r="2190" ht="12.75">
      <c r="C2190" s="18"/>
    </row>
    <row r="2191" ht="12.75">
      <c r="C2191" s="18"/>
    </row>
    <row r="2192" ht="12.75">
      <c r="C2192" s="18"/>
    </row>
    <row r="2193" ht="12.75">
      <c r="C2193" s="18"/>
    </row>
    <row r="2194" ht="12.75">
      <c r="C2194" s="18"/>
    </row>
    <row r="2195" ht="12.75">
      <c r="C2195" s="18"/>
    </row>
    <row r="2196" ht="12.75">
      <c r="C2196" s="18"/>
    </row>
    <row r="2197" ht="12.75">
      <c r="C2197" s="18"/>
    </row>
    <row r="2198" ht="12.75">
      <c r="C2198" s="18"/>
    </row>
    <row r="2199" ht="12.75">
      <c r="C2199" s="18"/>
    </row>
    <row r="2200" ht="12.75">
      <c r="C2200" s="18"/>
    </row>
    <row r="2201" ht="12.75">
      <c r="C2201" s="18"/>
    </row>
    <row r="2202" ht="12.75">
      <c r="C2202" s="18"/>
    </row>
    <row r="2203" ht="12.75">
      <c r="C2203" s="18"/>
    </row>
    <row r="2204" ht="12.75">
      <c r="C2204" s="18"/>
    </row>
    <row r="2205" ht="12.75">
      <c r="C2205" s="18"/>
    </row>
    <row r="2206" ht="12.75">
      <c r="C2206" s="18"/>
    </row>
    <row r="2207" ht="12.75">
      <c r="C2207" s="18"/>
    </row>
    <row r="2208" ht="12.75">
      <c r="C2208" s="18"/>
    </row>
    <row r="2209" ht="12.75">
      <c r="C2209" s="18"/>
    </row>
    <row r="2210" ht="12.75">
      <c r="C2210" s="18"/>
    </row>
    <row r="2211" ht="12.75">
      <c r="C2211" s="18"/>
    </row>
    <row r="2212" ht="12.75">
      <c r="C2212" s="18"/>
    </row>
    <row r="2213" ht="12.75">
      <c r="C2213" s="18"/>
    </row>
    <row r="2214" ht="12.75">
      <c r="C2214" s="18"/>
    </row>
    <row r="2215" ht="12.75">
      <c r="C2215" s="18"/>
    </row>
    <row r="2216" ht="12.75">
      <c r="C2216" s="18"/>
    </row>
    <row r="2217" ht="12.75">
      <c r="C2217" s="18"/>
    </row>
    <row r="2218" ht="12.75">
      <c r="C2218" s="18"/>
    </row>
    <row r="2219" ht="12.75">
      <c r="C2219" s="18"/>
    </row>
    <row r="2220" ht="12.75">
      <c r="C2220" s="18"/>
    </row>
    <row r="2221" ht="12.75">
      <c r="C2221" s="18"/>
    </row>
    <row r="2222" ht="12.75">
      <c r="C2222" s="18"/>
    </row>
    <row r="2223" ht="12.75">
      <c r="C2223" s="18"/>
    </row>
    <row r="2224" ht="12.75">
      <c r="C2224" s="18"/>
    </row>
    <row r="2225" ht="12.75">
      <c r="C2225" s="18"/>
    </row>
    <row r="2226" ht="12.75">
      <c r="C2226" s="18"/>
    </row>
    <row r="2227" ht="12.75">
      <c r="C2227" s="18"/>
    </row>
    <row r="2228" ht="12.75">
      <c r="C2228" s="18"/>
    </row>
    <row r="2229" ht="12.75">
      <c r="C2229" s="18"/>
    </row>
    <row r="2230" ht="12.75">
      <c r="C2230" s="18"/>
    </row>
    <row r="2231" ht="12.75">
      <c r="C2231" s="18"/>
    </row>
    <row r="2232" ht="12.75">
      <c r="C2232" s="18"/>
    </row>
    <row r="2233" ht="12.75">
      <c r="C2233" s="18"/>
    </row>
    <row r="2234" ht="12.75">
      <c r="C2234" s="18"/>
    </row>
    <row r="2235" ht="12.75">
      <c r="C2235" s="18"/>
    </row>
    <row r="2236" ht="12.75">
      <c r="C2236" s="18"/>
    </row>
    <row r="2237" ht="12.75">
      <c r="C2237" s="18"/>
    </row>
    <row r="2238" ht="12.75">
      <c r="C2238" s="18"/>
    </row>
    <row r="2239" ht="12.75">
      <c r="C2239" s="18"/>
    </row>
    <row r="2240" ht="12.75">
      <c r="C2240" s="18"/>
    </row>
    <row r="2241" ht="12.75">
      <c r="C2241" s="18"/>
    </row>
    <row r="2242" ht="12.75">
      <c r="C2242" s="18"/>
    </row>
    <row r="2243" ht="12.75">
      <c r="C2243" s="18"/>
    </row>
    <row r="2244" ht="12.75">
      <c r="C2244" s="18"/>
    </row>
    <row r="2245" ht="12.75">
      <c r="C2245" s="18"/>
    </row>
    <row r="2246" ht="12.75">
      <c r="C2246" s="18"/>
    </row>
    <row r="2247" ht="12.75">
      <c r="C2247" s="18"/>
    </row>
    <row r="2248" ht="12.75">
      <c r="C2248" s="18"/>
    </row>
    <row r="2249" ht="12.75">
      <c r="C2249" s="18"/>
    </row>
    <row r="2250" ht="12.75">
      <c r="C2250" s="18"/>
    </row>
    <row r="2251" ht="12.75">
      <c r="C2251" s="18"/>
    </row>
    <row r="2252" ht="12.75">
      <c r="C2252" s="18"/>
    </row>
    <row r="2253" ht="12.75">
      <c r="C2253" s="18"/>
    </row>
    <row r="2254" ht="12.75">
      <c r="C2254" s="18"/>
    </row>
    <row r="2255" ht="12.75">
      <c r="C2255" s="18"/>
    </row>
    <row r="2256" ht="12.75">
      <c r="C2256" s="18"/>
    </row>
    <row r="2257" ht="12.75">
      <c r="C2257" s="18"/>
    </row>
    <row r="2258" ht="12.75">
      <c r="C2258" s="18"/>
    </row>
    <row r="2259" ht="12.75">
      <c r="C2259" s="18"/>
    </row>
    <row r="2260" ht="12.75">
      <c r="C2260" s="18"/>
    </row>
    <row r="2261" ht="12.75">
      <c r="C2261" s="18"/>
    </row>
    <row r="2262" ht="12.75">
      <c r="C2262" s="18"/>
    </row>
    <row r="2263" ht="12.75">
      <c r="C2263" s="18"/>
    </row>
    <row r="2264" ht="12.75">
      <c r="C2264" s="18"/>
    </row>
    <row r="2265" ht="12.75">
      <c r="C2265" s="18"/>
    </row>
    <row r="2266" ht="12.75">
      <c r="C2266" s="18"/>
    </row>
    <row r="2267" ht="12.75">
      <c r="C2267" s="18"/>
    </row>
    <row r="2268" ht="12.75">
      <c r="C2268" s="18"/>
    </row>
    <row r="2269" ht="12.75">
      <c r="C2269" s="18"/>
    </row>
    <row r="2270" ht="12.75">
      <c r="C2270" s="18"/>
    </row>
    <row r="2271" ht="12.75">
      <c r="C2271" s="18"/>
    </row>
    <row r="2272" ht="12.75">
      <c r="C2272" s="18"/>
    </row>
    <row r="2273" ht="12.75">
      <c r="C2273" s="18"/>
    </row>
    <row r="2274" ht="12.75">
      <c r="C2274" s="18"/>
    </row>
    <row r="2275" ht="12.75">
      <c r="C2275" s="18"/>
    </row>
    <row r="2276" ht="12.75">
      <c r="C2276" s="18"/>
    </row>
    <row r="2277" ht="12.75">
      <c r="C2277" s="18"/>
    </row>
    <row r="2278" ht="12.75">
      <c r="C2278" s="18"/>
    </row>
    <row r="2279" ht="12.75">
      <c r="C2279" s="18"/>
    </row>
    <row r="2280" ht="12.75">
      <c r="C2280" s="18"/>
    </row>
    <row r="2281" ht="12.75">
      <c r="C2281" s="18"/>
    </row>
    <row r="2282" ht="12.75">
      <c r="C2282" s="18"/>
    </row>
    <row r="2283" ht="12.75">
      <c r="C2283" s="18"/>
    </row>
    <row r="2284" ht="12.75">
      <c r="C2284" s="18"/>
    </row>
    <row r="2285" ht="12.75">
      <c r="C2285" s="18"/>
    </row>
    <row r="2286" ht="12.75">
      <c r="C2286" s="18"/>
    </row>
    <row r="2287" ht="12.75">
      <c r="C2287" s="18"/>
    </row>
    <row r="2288" ht="12.75">
      <c r="C2288" s="18"/>
    </row>
    <row r="2289" ht="12.75">
      <c r="C2289" s="18"/>
    </row>
    <row r="2290" ht="12.75">
      <c r="C2290" s="18"/>
    </row>
    <row r="2291" ht="12.75">
      <c r="C2291" s="18"/>
    </row>
    <row r="2292" ht="12.75">
      <c r="C2292" s="18"/>
    </row>
    <row r="2293" ht="12.75">
      <c r="C2293" s="18"/>
    </row>
    <row r="2294" ht="12.75">
      <c r="C2294" s="18"/>
    </row>
    <row r="2295" ht="12.75">
      <c r="C2295" s="18"/>
    </row>
    <row r="2296" ht="12.75">
      <c r="C2296" s="18"/>
    </row>
    <row r="2297" ht="12.75">
      <c r="C2297" s="18"/>
    </row>
    <row r="2298" ht="12.75">
      <c r="C2298" s="18"/>
    </row>
    <row r="2299" ht="12.75">
      <c r="C2299" s="18"/>
    </row>
    <row r="2300" ht="12.75">
      <c r="C2300" s="18"/>
    </row>
    <row r="2301" ht="12.75">
      <c r="C2301" s="18"/>
    </row>
    <row r="2302" ht="12.75">
      <c r="C2302" s="18"/>
    </row>
    <row r="2303" ht="12.75">
      <c r="C2303" s="18"/>
    </row>
    <row r="2304" ht="12.75">
      <c r="C2304" s="18"/>
    </row>
    <row r="2305" ht="12.75">
      <c r="C2305" s="18"/>
    </row>
    <row r="2306" ht="12.75">
      <c r="C2306" s="18"/>
    </row>
    <row r="2307" ht="12.75">
      <c r="C2307" s="18"/>
    </row>
    <row r="2308" ht="12.75">
      <c r="C2308" s="18"/>
    </row>
    <row r="2309" ht="12.75">
      <c r="C2309" s="18"/>
    </row>
    <row r="2310" ht="12.75">
      <c r="C2310" s="18"/>
    </row>
    <row r="2311" ht="12.75">
      <c r="C2311" s="18"/>
    </row>
    <row r="2312" ht="12.75">
      <c r="C2312" s="18"/>
    </row>
    <row r="2313" ht="12.75">
      <c r="C2313" s="18"/>
    </row>
    <row r="2314" ht="12.75">
      <c r="C2314" s="18"/>
    </row>
    <row r="2315" ht="12.75">
      <c r="C2315" s="18"/>
    </row>
    <row r="2316" ht="12.75">
      <c r="C2316" s="18"/>
    </row>
    <row r="2317" ht="12.75">
      <c r="C2317" s="18"/>
    </row>
    <row r="2318" ht="12.75">
      <c r="C2318" s="18"/>
    </row>
    <row r="2319" ht="12.75">
      <c r="C2319" s="18"/>
    </row>
    <row r="2320" ht="12.75">
      <c r="C2320" s="18"/>
    </row>
    <row r="2321" ht="12.75">
      <c r="C2321" s="18"/>
    </row>
    <row r="2322" ht="12.75">
      <c r="C2322" s="18"/>
    </row>
    <row r="2323" ht="12.75">
      <c r="C2323" s="18"/>
    </row>
    <row r="2324" ht="12.75">
      <c r="C2324" s="18"/>
    </row>
    <row r="2325" ht="12.75">
      <c r="C2325" s="18"/>
    </row>
    <row r="2326" ht="12.75">
      <c r="C2326" s="18"/>
    </row>
    <row r="2327" ht="12.75">
      <c r="C2327" s="18"/>
    </row>
    <row r="2328" ht="12.75">
      <c r="C2328" s="18"/>
    </row>
    <row r="2329" ht="12.75">
      <c r="C2329" s="18"/>
    </row>
    <row r="2330" ht="12.75">
      <c r="C2330" s="18"/>
    </row>
    <row r="2331" ht="12.75">
      <c r="C2331" s="18"/>
    </row>
    <row r="2332" ht="12.75">
      <c r="C2332" s="18"/>
    </row>
    <row r="2333" ht="12.75">
      <c r="C2333" s="18"/>
    </row>
    <row r="2334" ht="12.75">
      <c r="C2334" s="18"/>
    </row>
    <row r="2335" ht="12.75">
      <c r="C2335" s="18"/>
    </row>
    <row r="2336" ht="12.75">
      <c r="C2336" s="18"/>
    </row>
    <row r="2337" ht="12.75">
      <c r="C2337" s="18"/>
    </row>
    <row r="2338" ht="12.75">
      <c r="C2338" s="18"/>
    </row>
    <row r="2339" ht="12.75">
      <c r="C2339" s="18"/>
    </row>
    <row r="2340" ht="12.75">
      <c r="C2340" s="18"/>
    </row>
    <row r="2341" ht="12.75">
      <c r="C2341" s="18"/>
    </row>
    <row r="2342" ht="12.75">
      <c r="C2342" s="18"/>
    </row>
    <row r="2343" ht="12.75">
      <c r="C2343" s="18"/>
    </row>
    <row r="2344" ht="12.75">
      <c r="C2344" s="18"/>
    </row>
    <row r="2345" ht="12.75">
      <c r="C2345" s="18"/>
    </row>
    <row r="2346" ht="12.75">
      <c r="C2346" s="18"/>
    </row>
    <row r="2347" ht="12.75">
      <c r="C2347" s="18"/>
    </row>
    <row r="2348" ht="12.75">
      <c r="C2348" s="18"/>
    </row>
    <row r="2349" ht="12.75">
      <c r="C2349" s="18"/>
    </row>
    <row r="2350" ht="12.75">
      <c r="C2350" s="18"/>
    </row>
    <row r="2351" ht="12.75">
      <c r="C2351" s="18"/>
    </row>
    <row r="2352" ht="12.75">
      <c r="C2352" s="18"/>
    </row>
    <row r="2353" ht="12.75">
      <c r="C2353" s="18"/>
    </row>
    <row r="2354" ht="12.75">
      <c r="C2354" s="18"/>
    </row>
    <row r="2355" ht="12.75">
      <c r="C2355" s="18"/>
    </row>
    <row r="2356" ht="12.75">
      <c r="C2356" s="18"/>
    </row>
    <row r="2357" ht="12.75">
      <c r="C2357" s="18"/>
    </row>
    <row r="2358" ht="12.75">
      <c r="C2358" s="18"/>
    </row>
    <row r="2359" ht="12.75">
      <c r="C2359" s="18"/>
    </row>
    <row r="2360" ht="12.75">
      <c r="C2360" s="18"/>
    </row>
    <row r="2361" ht="12.75">
      <c r="C2361" s="18"/>
    </row>
    <row r="2362" ht="12.75">
      <c r="C2362" s="18"/>
    </row>
    <row r="2363" ht="12.75">
      <c r="C2363" s="18"/>
    </row>
    <row r="2364" ht="12.75">
      <c r="C2364" s="18"/>
    </row>
    <row r="2365" ht="12.75">
      <c r="C2365" s="18"/>
    </row>
    <row r="2366" ht="12.75">
      <c r="C2366" s="18"/>
    </row>
    <row r="2367" ht="12.75">
      <c r="C2367" s="18"/>
    </row>
    <row r="2368" ht="12.75">
      <c r="C2368" s="18"/>
    </row>
    <row r="2369" ht="12.75">
      <c r="C2369" s="18"/>
    </row>
    <row r="2370" ht="12.75">
      <c r="C2370" s="18"/>
    </row>
    <row r="2371" ht="12.75">
      <c r="C2371" s="18"/>
    </row>
    <row r="2372" ht="12.75">
      <c r="C2372" s="18"/>
    </row>
    <row r="2373" ht="12.75">
      <c r="C2373" s="18"/>
    </row>
    <row r="2374" ht="12.75">
      <c r="C2374" s="18"/>
    </row>
    <row r="2375" ht="12.75">
      <c r="C2375" s="18"/>
    </row>
    <row r="2376" ht="12.75">
      <c r="C2376" s="18"/>
    </row>
    <row r="2377" ht="12.75">
      <c r="C2377" s="18"/>
    </row>
    <row r="2378" ht="12.75">
      <c r="C2378" s="18"/>
    </row>
    <row r="2379" ht="12.75">
      <c r="C2379" s="18"/>
    </row>
    <row r="2380" ht="12.75">
      <c r="C2380" s="18"/>
    </row>
    <row r="2381" ht="12.75">
      <c r="C2381" s="18"/>
    </row>
    <row r="2382" ht="12.75">
      <c r="C2382" s="18"/>
    </row>
    <row r="2383" ht="12.75">
      <c r="C2383" s="18"/>
    </row>
    <row r="2384" ht="12.75">
      <c r="C2384" s="18"/>
    </row>
    <row r="2385" ht="12.75">
      <c r="C2385" s="18"/>
    </row>
    <row r="2386" ht="12.75">
      <c r="C2386" s="18"/>
    </row>
    <row r="2387" ht="12.75">
      <c r="C2387" s="18"/>
    </row>
    <row r="2388" ht="12.75">
      <c r="C2388" s="18"/>
    </row>
    <row r="2389" ht="12.75">
      <c r="C2389" s="18"/>
    </row>
    <row r="2390" ht="12.75">
      <c r="C2390" s="18"/>
    </row>
    <row r="2391" ht="12.75">
      <c r="C2391" s="18"/>
    </row>
    <row r="2392" ht="12.75">
      <c r="C2392" s="18"/>
    </row>
    <row r="2393" ht="12.75">
      <c r="C2393" s="18"/>
    </row>
    <row r="2394" ht="12.75">
      <c r="C2394" s="18"/>
    </row>
    <row r="2395" ht="12.75">
      <c r="C2395" s="18"/>
    </row>
    <row r="2396" ht="12.75">
      <c r="C2396" s="18"/>
    </row>
    <row r="2397" ht="12.75">
      <c r="C2397" s="18"/>
    </row>
    <row r="2398" ht="12.75">
      <c r="C2398" s="18"/>
    </row>
    <row r="2399" ht="12.75">
      <c r="C2399" s="18"/>
    </row>
    <row r="2400" ht="12.75">
      <c r="C2400" s="18"/>
    </row>
    <row r="2401" ht="12.75">
      <c r="C2401" s="18"/>
    </row>
    <row r="2402" ht="12.75">
      <c r="C2402" s="18"/>
    </row>
    <row r="2403" ht="12.75">
      <c r="C2403" s="18"/>
    </row>
    <row r="2404" ht="12.75">
      <c r="C2404" s="18"/>
    </row>
    <row r="2405" ht="12.75">
      <c r="C2405" s="18"/>
    </row>
    <row r="2406" ht="12.75">
      <c r="C2406" s="18"/>
    </row>
    <row r="2407" ht="12.75">
      <c r="C2407" s="18"/>
    </row>
    <row r="2408" ht="12.75">
      <c r="C2408" s="18"/>
    </row>
    <row r="2409" ht="12.75">
      <c r="C2409" s="18"/>
    </row>
    <row r="2410" ht="12.75">
      <c r="C2410" s="18"/>
    </row>
    <row r="2411" ht="12.75">
      <c r="C2411" s="18"/>
    </row>
    <row r="2412" ht="12.75">
      <c r="C2412" s="18"/>
    </row>
    <row r="2413" ht="12.75">
      <c r="C2413" s="18"/>
    </row>
    <row r="2414" ht="12.75">
      <c r="C2414" s="18"/>
    </row>
    <row r="2415" ht="12.75">
      <c r="C2415" s="18"/>
    </row>
    <row r="2416" ht="12.75">
      <c r="C2416" s="18"/>
    </row>
    <row r="2417" ht="12.75">
      <c r="C2417" s="18"/>
    </row>
    <row r="2418" ht="12.75">
      <c r="C2418" s="18"/>
    </row>
    <row r="2419" ht="12.75">
      <c r="C2419" s="18"/>
    </row>
    <row r="2420" ht="12.75">
      <c r="C2420" s="18"/>
    </row>
    <row r="2421" ht="12.75">
      <c r="C2421" s="18"/>
    </row>
    <row r="2422" ht="12.75">
      <c r="C2422" s="18"/>
    </row>
    <row r="2423" ht="12.75">
      <c r="C2423" s="18"/>
    </row>
    <row r="2424" ht="12.75">
      <c r="C2424" s="18"/>
    </row>
    <row r="2425" ht="12.75">
      <c r="C2425" s="18"/>
    </row>
    <row r="2426" ht="12.75">
      <c r="C2426" s="18"/>
    </row>
    <row r="2427" ht="12.75">
      <c r="C2427" s="18"/>
    </row>
    <row r="2428" ht="12.75">
      <c r="C2428" s="18"/>
    </row>
    <row r="2429" ht="12.75">
      <c r="C2429" s="18"/>
    </row>
    <row r="2430" ht="12.75">
      <c r="C2430" s="18"/>
    </row>
    <row r="2431" ht="12.75">
      <c r="C2431" s="18"/>
    </row>
    <row r="2432" ht="12.75">
      <c r="C2432" s="18"/>
    </row>
    <row r="2433" ht="12.75">
      <c r="C2433" s="18"/>
    </row>
    <row r="2434" ht="12.75">
      <c r="C2434" s="18"/>
    </row>
    <row r="2435" ht="12.75">
      <c r="C2435" s="18"/>
    </row>
    <row r="2436" ht="12.75">
      <c r="C2436" s="18"/>
    </row>
    <row r="2437" ht="12.75">
      <c r="C2437" s="18"/>
    </row>
    <row r="2438" ht="12.75">
      <c r="C2438" s="18"/>
    </row>
    <row r="2439" ht="12.75">
      <c r="C2439" s="18"/>
    </row>
    <row r="2440" ht="12.75">
      <c r="C2440" s="18"/>
    </row>
    <row r="2441" ht="12.75">
      <c r="C2441" s="18"/>
    </row>
    <row r="2442" ht="12.75">
      <c r="C2442" s="18"/>
    </row>
    <row r="2443" ht="12.75">
      <c r="C2443" s="18"/>
    </row>
    <row r="2444" ht="12.75">
      <c r="C2444" s="18"/>
    </row>
    <row r="2445" ht="12.75">
      <c r="C2445" s="18"/>
    </row>
    <row r="2446" ht="12.75">
      <c r="C2446" s="18"/>
    </row>
    <row r="2447" ht="12.75">
      <c r="C2447" s="18"/>
    </row>
    <row r="2448" ht="12.75">
      <c r="C2448" s="18"/>
    </row>
    <row r="2449" ht="12.75">
      <c r="C2449" s="18"/>
    </row>
    <row r="2450" ht="12.75">
      <c r="C2450" s="18"/>
    </row>
    <row r="2451" ht="12.75">
      <c r="C2451" s="18"/>
    </row>
    <row r="2452" ht="12.75">
      <c r="C2452" s="18"/>
    </row>
    <row r="2453" ht="12.75">
      <c r="C2453" s="18"/>
    </row>
    <row r="2454" ht="12.75">
      <c r="C2454" s="18"/>
    </row>
    <row r="2455" ht="12.75">
      <c r="C2455" s="18"/>
    </row>
    <row r="2456" ht="12.75">
      <c r="C2456" s="18"/>
    </row>
    <row r="2457" ht="12.75">
      <c r="C2457" s="18"/>
    </row>
    <row r="2458" ht="12.75">
      <c r="C2458" s="18"/>
    </row>
    <row r="2459" ht="12.75">
      <c r="C2459" s="18"/>
    </row>
    <row r="2460" ht="12.75">
      <c r="C2460" s="18"/>
    </row>
    <row r="2461" ht="12.75">
      <c r="C2461" s="18"/>
    </row>
    <row r="2462" ht="12.75">
      <c r="C2462" s="18"/>
    </row>
    <row r="2463" ht="12.75">
      <c r="C2463" s="18"/>
    </row>
    <row r="2464" ht="12.75">
      <c r="C2464" s="18"/>
    </row>
    <row r="2465" ht="12.75">
      <c r="C2465" s="18"/>
    </row>
    <row r="2466" ht="12.75">
      <c r="C2466" s="18"/>
    </row>
    <row r="2467" ht="12.75">
      <c r="C2467" s="18"/>
    </row>
    <row r="2468" ht="12.75">
      <c r="C2468" s="18"/>
    </row>
    <row r="2469" ht="12.75">
      <c r="C2469" s="18"/>
    </row>
    <row r="2470" ht="12.75">
      <c r="C2470" s="18"/>
    </row>
    <row r="2471" ht="12.75">
      <c r="C2471" s="18"/>
    </row>
    <row r="2472" ht="12.75">
      <c r="C2472" s="18"/>
    </row>
    <row r="2473" ht="12.75">
      <c r="C2473" s="18"/>
    </row>
    <row r="2474" ht="12.75">
      <c r="C2474" s="18"/>
    </row>
    <row r="2475" ht="12.75">
      <c r="C2475" s="18"/>
    </row>
    <row r="2476" ht="12.75">
      <c r="C2476" s="18"/>
    </row>
    <row r="2477" ht="12.75">
      <c r="C2477" s="18"/>
    </row>
    <row r="2478" ht="12.75">
      <c r="C2478" s="18"/>
    </row>
    <row r="2479" ht="12.75">
      <c r="C2479" s="18"/>
    </row>
    <row r="2480" ht="12.75">
      <c r="C2480" s="18"/>
    </row>
    <row r="2481" ht="12.75">
      <c r="C2481" s="18"/>
    </row>
    <row r="2482" ht="12.75">
      <c r="C2482" s="18"/>
    </row>
    <row r="2483" ht="12.75">
      <c r="C2483" s="18"/>
    </row>
    <row r="2484" ht="12.75">
      <c r="C2484" s="18"/>
    </row>
    <row r="2485" ht="12.75">
      <c r="C2485" s="18"/>
    </row>
    <row r="2486" ht="12.75">
      <c r="C2486" s="18"/>
    </row>
    <row r="2487" ht="12.75">
      <c r="C2487" s="18"/>
    </row>
    <row r="2488" ht="12.75">
      <c r="C2488" s="18"/>
    </row>
    <row r="2489" ht="12.75">
      <c r="C2489" s="18"/>
    </row>
    <row r="2490" ht="12.75">
      <c r="C2490" s="18"/>
    </row>
    <row r="2491" ht="12.75">
      <c r="C2491" s="18"/>
    </row>
    <row r="2492" ht="12.75">
      <c r="C2492" s="18"/>
    </row>
    <row r="2493" ht="12.75">
      <c r="C2493" s="18"/>
    </row>
    <row r="2494" ht="12.75">
      <c r="C2494" s="18"/>
    </row>
    <row r="2495" ht="12.75">
      <c r="C2495" s="18"/>
    </row>
    <row r="2496" ht="12.75">
      <c r="C2496" s="18"/>
    </row>
    <row r="2497" ht="12.75">
      <c r="C2497" s="18"/>
    </row>
    <row r="2498" ht="12.75">
      <c r="C2498" s="18"/>
    </row>
    <row r="2499" ht="12.75">
      <c r="C2499" s="18"/>
    </row>
    <row r="2500" ht="12.75">
      <c r="C2500" s="18"/>
    </row>
    <row r="2501" ht="12.75">
      <c r="C2501" s="18"/>
    </row>
    <row r="2502" ht="12.75">
      <c r="C2502" s="18"/>
    </row>
    <row r="2503" ht="12.75">
      <c r="C2503" s="18"/>
    </row>
    <row r="2504" ht="12.75">
      <c r="C2504" s="18"/>
    </row>
    <row r="2505" ht="12.75">
      <c r="C2505" s="18"/>
    </row>
    <row r="2506" ht="12.75">
      <c r="C2506" s="18"/>
    </row>
    <row r="2507" ht="12.75">
      <c r="C2507" s="18"/>
    </row>
    <row r="2508" ht="12.75">
      <c r="C2508" s="18"/>
    </row>
    <row r="2509" ht="12.75">
      <c r="C2509" s="18"/>
    </row>
    <row r="2510" ht="12.75">
      <c r="C2510" s="18"/>
    </row>
    <row r="2511" ht="12.75">
      <c r="C2511" s="18"/>
    </row>
    <row r="2512" ht="12.75">
      <c r="C2512" s="18"/>
    </row>
    <row r="2513" ht="12.75">
      <c r="C2513" s="18"/>
    </row>
    <row r="2514" ht="12.75">
      <c r="C2514" s="18"/>
    </row>
    <row r="2515" ht="12.75">
      <c r="C2515" s="18"/>
    </row>
    <row r="2516" ht="12.75">
      <c r="C2516" s="18"/>
    </row>
    <row r="2517" ht="12.75">
      <c r="C2517" s="18"/>
    </row>
    <row r="2518" ht="12.75">
      <c r="C2518" s="18"/>
    </row>
    <row r="2519" ht="12.75">
      <c r="C2519" s="18"/>
    </row>
    <row r="2520" ht="12.75">
      <c r="C2520" s="18"/>
    </row>
    <row r="2521" ht="12.75">
      <c r="C2521" s="18"/>
    </row>
    <row r="2522" ht="12.75">
      <c r="C2522" s="18"/>
    </row>
    <row r="2523" ht="12.75">
      <c r="C2523" s="18"/>
    </row>
    <row r="2524" ht="12.75">
      <c r="C2524" s="18"/>
    </row>
    <row r="2525" ht="12.75">
      <c r="C2525" s="18"/>
    </row>
    <row r="2526" ht="12.75">
      <c r="C2526" s="18"/>
    </row>
    <row r="2527" ht="12.75">
      <c r="C2527" s="18"/>
    </row>
    <row r="2528" ht="12.75">
      <c r="C2528" s="18"/>
    </row>
    <row r="2529" ht="12.75">
      <c r="C2529" s="18"/>
    </row>
    <row r="2530" ht="12.75">
      <c r="C2530" s="18"/>
    </row>
    <row r="2531" ht="12.75">
      <c r="C2531" s="18"/>
    </row>
    <row r="2532" ht="12.75">
      <c r="C2532" s="18"/>
    </row>
    <row r="2533" ht="12.75">
      <c r="C2533" s="18"/>
    </row>
    <row r="2534" ht="12.75">
      <c r="C2534" s="18"/>
    </row>
    <row r="2535" ht="12.75">
      <c r="C2535" s="18"/>
    </row>
    <row r="2536" ht="12.75">
      <c r="C2536" s="18"/>
    </row>
    <row r="2537" ht="12.75">
      <c r="C2537" s="18"/>
    </row>
    <row r="2538" ht="12.75">
      <c r="C2538" s="18"/>
    </row>
    <row r="2539" ht="12.75">
      <c r="C2539" s="18"/>
    </row>
    <row r="2540" ht="12.75">
      <c r="C2540" s="18"/>
    </row>
    <row r="2541" ht="12.75">
      <c r="C2541" s="18"/>
    </row>
    <row r="2542" ht="12.75">
      <c r="C2542" s="18"/>
    </row>
    <row r="2543" ht="12.75">
      <c r="C2543" s="18"/>
    </row>
    <row r="2544" ht="12.75">
      <c r="C2544" s="18"/>
    </row>
    <row r="2545" ht="12.75">
      <c r="C2545" s="18"/>
    </row>
    <row r="2546" ht="12.75">
      <c r="C2546" s="18"/>
    </row>
    <row r="2547" ht="12.75">
      <c r="C2547" s="18"/>
    </row>
    <row r="2548" ht="12.75">
      <c r="C2548" s="18"/>
    </row>
    <row r="2549" ht="12.75">
      <c r="C2549" s="18"/>
    </row>
    <row r="2550" ht="12.75">
      <c r="C2550" s="18"/>
    </row>
    <row r="2551" ht="12.75">
      <c r="C2551" s="18"/>
    </row>
    <row r="2552" ht="12.75">
      <c r="C2552" s="18"/>
    </row>
    <row r="2553" ht="12.75">
      <c r="C2553" s="18"/>
    </row>
    <row r="2554" ht="12.75">
      <c r="C2554" s="18"/>
    </row>
    <row r="2555" ht="12.75">
      <c r="C2555" s="18"/>
    </row>
    <row r="2556" ht="12.75">
      <c r="C2556" s="18"/>
    </row>
    <row r="2557" ht="12.75">
      <c r="C2557" s="18"/>
    </row>
    <row r="2558" ht="12.75">
      <c r="C2558" s="18"/>
    </row>
    <row r="2559" ht="12.75">
      <c r="C2559" s="18"/>
    </row>
    <row r="2560" ht="12.75">
      <c r="C2560" s="18"/>
    </row>
    <row r="2561" ht="12.75">
      <c r="C2561" s="18"/>
    </row>
    <row r="2562" ht="12.75">
      <c r="C2562" s="18"/>
    </row>
    <row r="2563" ht="12.75">
      <c r="C2563" s="18"/>
    </row>
    <row r="2564" ht="12.75">
      <c r="C2564" s="18"/>
    </row>
    <row r="2565" ht="12.75">
      <c r="C2565" s="18"/>
    </row>
    <row r="2566" ht="12.75">
      <c r="C2566" s="18"/>
    </row>
    <row r="2567" ht="12.75">
      <c r="C2567" s="18"/>
    </row>
    <row r="2568" ht="12.75">
      <c r="C2568" s="18"/>
    </row>
    <row r="2569" ht="12.75">
      <c r="C2569" s="18"/>
    </row>
    <row r="2570" ht="12.75">
      <c r="C2570" s="18"/>
    </row>
    <row r="2571" ht="12.75">
      <c r="C2571" s="18"/>
    </row>
    <row r="2572" ht="12.75">
      <c r="C2572" s="18"/>
    </row>
    <row r="2573" ht="12.75">
      <c r="C2573" s="18"/>
    </row>
    <row r="2574" ht="12.75">
      <c r="C2574" s="18"/>
    </row>
    <row r="2575" ht="12.75">
      <c r="C2575" s="18"/>
    </row>
    <row r="2576" ht="12.75">
      <c r="C2576" s="18"/>
    </row>
    <row r="2577" ht="12.75">
      <c r="C2577" s="18"/>
    </row>
    <row r="2578" ht="12.75">
      <c r="C2578" s="18"/>
    </row>
    <row r="2579" ht="12.75">
      <c r="C2579" s="18"/>
    </row>
    <row r="2580" ht="12.75">
      <c r="C2580" s="18"/>
    </row>
    <row r="2581" ht="12.75">
      <c r="C2581" s="18"/>
    </row>
    <row r="2582" ht="12.75">
      <c r="C2582" s="18"/>
    </row>
    <row r="2583" ht="12.75">
      <c r="C2583" s="18"/>
    </row>
    <row r="2584" ht="12.75">
      <c r="C2584" s="18"/>
    </row>
    <row r="2585" ht="12.75">
      <c r="C2585" s="18"/>
    </row>
    <row r="2586" ht="12.75">
      <c r="C2586" s="18"/>
    </row>
    <row r="2587" ht="12.75">
      <c r="C2587" s="18"/>
    </row>
    <row r="2588" ht="12.75">
      <c r="C2588" s="18"/>
    </row>
    <row r="2589" ht="12.75">
      <c r="C2589" s="18"/>
    </row>
    <row r="2590" ht="12.75">
      <c r="C2590" s="18"/>
    </row>
    <row r="2591" ht="12.75">
      <c r="C2591" s="18"/>
    </row>
    <row r="2592" ht="12.75">
      <c r="C2592" s="18"/>
    </row>
    <row r="2593" ht="12.75">
      <c r="C2593" s="18"/>
    </row>
    <row r="2594" ht="12.75">
      <c r="C2594" s="18"/>
    </row>
    <row r="2595" ht="12.75">
      <c r="C2595" s="18"/>
    </row>
    <row r="2596" ht="12.75">
      <c r="C2596" s="18"/>
    </row>
    <row r="2597" ht="12.75">
      <c r="C2597" s="18"/>
    </row>
    <row r="2598" ht="12.75">
      <c r="C2598" s="18"/>
    </row>
    <row r="2599" ht="12.75">
      <c r="C2599" s="18"/>
    </row>
    <row r="2600" ht="12.75">
      <c r="C2600" s="18"/>
    </row>
    <row r="2601" ht="12.75">
      <c r="C2601" s="18"/>
    </row>
    <row r="2602" ht="12.75">
      <c r="C2602" s="18"/>
    </row>
    <row r="2603" ht="12.75">
      <c r="C2603" s="18"/>
    </row>
    <row r="2604" ht="12.75">
      <c r="C2604" s="18"/>
    </row>
    <row r="2605" ht="12.75">
      <c r="C2605" s="18"/>
    </row>
    <row r="2606" ht="12.75">
      <c r="C2606" s="18"/>
    </row>
    <row r="2607" ht="12.75">
      <c r="C2607" s="18"/>
    </row>
    <row r="2608" ht="12.75">
      <c r="C2608" s="18"/>
    </row>
    <row r="2609" ht="12.75">
      <c r="C2609" s="18"/>
    </row>
    <row r="2610" ht="12.75">
      <c r="C2610" s="18"/>
    </row>
    <row r="2611" ht="12.75">
      <c r="C2611" s="18"/>
    </row>
    <row r="2612" ht="12.75">
      <c r="C2612" s="18"/>
    </row>
    <row r="2613" ht="12.75">
      <c r="C2613" s="18"/>
    </row>
    <row r="2614" ht="12.75">
      <c r="C2614" s="18"/>
    </row>
    <row r="2615" ht="12.75">
      <c r="C2615" s="18"/>
    </row>
    <row r="2616" ht="12.75">
      <c r="C2616" s="18"/>
    </row>
    <row r="2617" ht="12.75">
      <c r="C2617" s="18"/>
    </row>
    <row r="2618" ht="12.75">
      <c r="C2618" s="18"/>
    </row>
    <row r="2619" ht="12.75">
      <c r="C2619" s="18"/>
    </row>
    <row r="2620" ht="12.75">
      <c r="C2620" s="18"/>
    </row>
    <row r="2621" ht="12.75">
      <c r="C2621" s="18"/>
    </row>
    <row r="2622" ht="12.75">
      <c r="C2622" s="18"/>
    </row>
    <row r="2623" ht="12.75">
      <c r="C2623" s="18"/>
    </row>
    <row r="2624" ht="12.75">
      <c r="C2624" s="18"/>
    </row>
    <row r="2625" ht="12.75">
      <c r="C2625" s="18"/>
    </row>
    <row r="2626" ht="12.75">
      <c r="C2626" s="18"/>
    </row>
    <row r="2627" ht="12.75">
      <c r="C2627" s="18"/>
    </row>
    <row r="2628" ht="12.75">
      <c r="C2628" s="18"/>
    </row>
    <row r="2629" ht="12.75">
      <c r="C2629" s="18"/>
    </row>
    <row r="2630" ht="12.75">
      <c r="C2630" s="18"/>
    </row>
    <row r="2631" ht="12.75">
      <c r="C2631" s="18"/>
    </row>
    <row r="2632" ht="12.75">
      <c r="C2632" s="18"/>
    </row>
    <row r="2633" ht="12.75">
      <c r="C2633" s="18"/>
    </row>
    <row r="2634" ht="12.75">
      <c r="C2634" s="18"/>
    </row>
    <row r="2635" ht="12.75">
      <c r="C2635" s="18"/>
    </row>
    <row r="2636" ht="12.75">
      <c r="C2636" s="18"/>
    </row>
    <row r="2637" ht="12.75">
      <c r="C2637" s="18"/>
    </row>
    <row r="2638" ht="12.75">
      <c r="C2638" s="18"/>
    </row>
    <row r="2639" ht="12.75">
      <c r="C2639" s="18"/>
    </row>
    <row r="2640" ht="12.75">
      <c r="C2640" s="18"/>
    </row>
    <row r="2641" ht="12.75">
      <c r="C2641" s="18"/>
    </row>
    <row r="2642" ht="12.75">
      <c r="C2642" s="18"/>
    </row>
    <row r="2643" ht="12.75">
      <c r="C2643" s="18"/>
    </row>
    <row r="2644" ht="12.75">
      <c r="C2644" s="18"/>
    </row>
    <row r="2645" ht="12.75">
      <c r="C2645" s="18"/>
    </row>
    <row r="2646" ht="12.75">
      <c r="C2646" s="18"/>
    </row>
    <row r="2647" ht="12.75">
      <c r="C2647" s="18"/>
    </row>
    <row r="2648" ht="12.75">
      <c r="C2648" s="18"/>
    </row>
    <row r="2649" ht="12.75">
      <c r="C2649" s="18"/>
    </row>
    <row r="2650" ht="12.75">
      <c r="C2650" s="18"/>
    </row>
    <row r="2651" ht="12.75">
      <c r="C2651" s="18"/>
    </row>
    <row r="2652" ht="12.75">
      <c r="C2652" s="18"/>
    </row>
    <row r="2653" ht="12.75">
      <c r="C2653" s="18"/>
    </row>
    <row r="2654" ht="12.75">
      <c r="C2654" s="18"/>
    </row>
    <row r="2655" ht="12.75">
      <c r="C2655" s="18"/>
    </row>
    <row r="2656" ht="12.75">
      <c r="C2656" s="18"/>
    </row>
    <row r="2657" ht="12.75">
      <c r="C2657" s="18"/>
    </row>
    <row r="2658" ht="12.75">
      <c r="C2658" s="18"/>
    </row>
    <row r="2659" ht="12.75">
      <c r="C2659" s="18"/>
    </row>
    <row r="2660" ht="12.75">
      <c r="C2660" s="18"/>
    </row>
    <row r="2661" ht="12.75">
      <c r="C2661" s="18"/>
    </row>
    <row r="2662" ht="12.75">
      <c r="C2662" s="18"/>
    </row>
    <row r="2663" ht="12.75">
      <c r="C2663" s="18"/>
    </row>
    <row r="2664" ht="12.75">
      <c r="C2664" s="18"/>
    </row>
    <row r="2665" ht="12.75">
      <c r="C2665" s="18"/>
    </row>
    <row r="2666" ht="12.75">
      <c r="C2666" s="18"/>
    </row>
    <row r="2667" ht="12.75">
      <c r="C2667" s="18"/>
    </row>
    <row r="2668" ht="12.75">
      <c r="C2668" s="18"/>
    </row>
    <row r="2669" ht="12.75">
      <c r="C2669" s="18"/>
    </row>
    <row r="2670" ht="12.75">
      <c r="C2670" s="18"/>
    </row>
    <row r="2671" ht="12.75">
      <c r="C2671" s="18"/>
    </row>
    <row r="2672" ht="12.75">
      <c r="C2672" s="18"/>
    </row>
    <row r="2673" ht="12.75">
      <c r="C2673" s="18"/>
    </row>
    <row r="2674" ht="12.75">
      <c r="C2674" s="18"/>
    </row>
    <row r="2675" ht="12.75">
      <c r="C2675" s="18"/>
    </row>
    <row r="2676" ht="12.75">
      <c r="C2676" s="18"/>
    </row>
    <row r="2677" ht="12.75">
      <c r="C2677" s="18"/>
    </row>
    <row r="2678" ht="12.75">
      <c r="C2678" s="18"/>
    </row>
    <row r="2679" ht="12.75">
      <c r="C2679" s="18"/>
    </row>
    <row r="2680" ht="12.75">
      <c r="C2680" s="18"/>
    </row>
    <row r="2681" ht="12.75">
      <c r="C2681" s="18"/>
    </row>
    <row r="2682" ht="12.75">
      <c r="C2682" s="18"/>
    </row>
    <row r="2683" ht="12.75">
      <c r="C2683" s="18"/>
    </row>
    <row r="2684" ht="12.75">
      <c r="C2684" s="18"/>
    </row>
    <row r="2685" ht="12.75">
      <c r="C2685" s="18"/>
    </row>
    <row r="2686" ht="12.75">
      <c r="C2686" s="18"/>
    </row>
    <row r="2687" ht="12.75">
      <c r="C2687" s="18"/>
    </row>
    <row r="2688" ht="12.75">
      <c r="C2688" s="18"/>
    </row>
    <row r="2689" ht="12.75">
      <c r="C2689" s="18"/>
    </row>
    <row r="2690" ht="12.75">
      <c r="C2690" s="18"/>
    </row>
    <row r="2691" ht="12.75">
      <c r="C2691" s="18"/>
    </row>
    <row r="2692" ht="12.75">
      <c r="C2692" s="18"/>
    </row>
    <row r="2693" ht="12.75">
      <c r="C2693" s="18"/>
    </row>
    <row r="2694" ht="12.75">
      <c r="C2694" s="18"/>
    </row>
    <row r="2695" ht="12.75">
      <c r="C2695" s="18"/>
    </row>
    <row r="2696" ht="12.75">
      <c r="C2696" s="18"/>
    </row>
    <row r="2697" ht="12.75">
      <c r="C2697" s="18"/>
    </row>
    <row r="2698" ht="12.75">
      <c r="C2698" s="18"/>
    </row>
    <row r="2699" ht="12.75">
      <c r="C2699" s="18"/>
    </row>
    <row r="2700" ht="12.75">
      <c r="C2700" s="18"/>
    </row>
    <row r="2701" ht="12.75">
      <c r="C2701" s="18"/>
    </row>
    <row r="2702" ht="12.75">
      <c r="C2702" s="18"/>
    </row>
    <row r="2703" ht="12.75">
      <c r="C2703" s="18"/>
    </row>
    <row r="2704" ht="12.75">
      <c r="C2704" s="18"/>
    </row>
    <row r="2705" ht="12.75">
      <c r="C2705" s="18"/>
    </row>
    <row r="2706" ht="12.75">
      <c r="C2706" s="18"/>
    </row>
    <row r="2707" ht="12.75">
      <c r="C2707" s="18"/>
    </row>
    <row r="2708" ht="12.75">
      <c r="C2708" s="18"/>
    </row>
    <row r="2709" ht="12.75">
      <c r="C2709" s="18"/>
    </row>
    <row r="2710" ht="12.75">
      <c r="C2710" s="18"/>
    </row>
    <row r="2711" ht="12.75">
      <c r="C2711" s="18"/>
    </row>
    <row r="2712" ht="12.75">
      <c r="C2712" s="18"/>
    </row>
    <row r="2713" ht="12.75">
      <c r="C2713" s="18"/>
    </row>
    <row r="2714" ht="12.75">
      <c r="C2714" s="18"/>
    </row>
    <row r="2715" ht="12.75">
      <c r="C2715" s="18"/>
    </row>
    <row r="2716" ht="12.75">
      <c r="C2716" s="18"/>
    </row>
    <row r="2717" ht="12.75">
      <c r="C2717" s="18"/>
    </row>
    <row r="2718" ht="12.75">
      <c r="C2718" s="18"/>
    </row>
    <row r="2719" ht="12.75">
      <c r="C2719" s="18"/>
    </row>
    <row r="2720" ht="12.75">
      <c r="C2720" s="18"/>
    </row>
    <row r="2721" ht="12.75">
      <c r="C2721" s="18"/>
    </row>
    <row r="2722" ht="12.75">
      <c r="C2722" s="18"/>
    </row>
    <row r="2723" ht="12.75">
      <c r="C2723" s="18"/>
    </row>
    <row r="2724" ht="12.75">
      <c r="C2724" s="18"/>
    </row>
    <row r="2725" ht="12.75">
      <c r="C2725" s="18"/>
    </row>
    <row r="2726" ht="12.75">
      <c r="C2726" s="18"/>
    </row>
    <row r="2727" ht="12.75">
      <c r="C2727" s="18"/>
    </row>
    <row r="2728" ht="12.75">
      <c r="C2728" s="18"/>
    </row>
    <row r="2729" ht="12.75">
      <c r="C2729" s="18"/>
    </row>
    <row r="2730" ht="12.75">
      <c r="C2730" s="18"/>
    </row>
    <row r="2731" ht="12.75">
      <c r="C2731" s="18"/>
    </row>
    <row r="2732" ht="12.75">
      <c r="C2732" s="18"/>
    </row>
    <row r="2733" ht="12.75">
      <c r="C2733" s="18"/>
    </row>
    <row r="2734" ht="12.75">
      <c r="C2734" s="18"/>
    </row>
    <row r="2735" ht="12.75">
      <c r="C2735" s="18"/>
    </row>
    <row r="2736" ht="12.75">
      <c r="C2736" s="18"/>
    </row>
    <row r="2737" ht="12.75">
      <c r="C2737" s="18"/>
    </row>
    <row r="2738" ht="12.75">
      <c r="C2738" s="18"/>
    </row>
    <row r="2739" ht="12.75">
      <c r="C2739" s="18"/>
    </row>
    <row r="2740" ht="12.75">
      <c r="C2740" s="18"/>
    </row>
    <row r="2741" ht="12.75">
      <c r="C2741" s="18"/>
    </row>
    <row r="2742" ht="12.75">
      <c r="C2742" s="18"/>
    </row>
    <row r="2743" ht="12.75">
      <c r="C2743" s="18"/>
    </row>
    <row r="2744" ht="12.75">
      <c r="C2744" s="18"/>
    </row>
    <row r="2745" ht="12.75">
      <c r="C2745" s="18"/>
    </row>
    <row r="2746" ht="12.75">
      <c r="C2746" s="18"/>
    </row>
    <row r="2747" ht="12.75">
      <c r="C2747" s="18"/>
    </row>
    <row r="2748" ht="12.75">
      <c r="C2748" s="18"/>
    </row>
    <row r="2749" ht="12.75">
      <c r="C2749" s="18"/>
    </row>
    <row r="2750" ht="12.75">
      <c r="C2750" s="18"/>
    </row>
    <row r="2751" ht="12.75">
      <c r="C2751" s="18"/>
    </row>
    <row r="2752" ht="12.75">
      <c r="C2752" s="18"/>
    </row>
    <row r="2753" ht="12.75">
      <c r="C2753" s="18"/>
    </row>
    <row r="2754" ht="12.75">
      <c r="C2754" s="18"/>
    </row>
    <row r="2755" ht="12.75">
      <c r="C2755" s="18"/>
    </row>
    <row r="2756" ht="12.75">
      <c r="C2756" s="18"/>
    </row>
    <row r="2757" ht="12.75">
      <c r="C2757" s="18"/>
    </row>
    <row r="2758" ht="12.75">
      <c r="C2758" s="18"/>
    </row>
    <row r="2759" ht="12.75">
      <c r="C2759" s="18"/>
    </row>
    <row r="2760" ht="12.75">
      <c r="C2760" s="18"/>
    </row>
    <row r="2761" ht="12.75">
      <c r="C2761" s="18"/>
    </row>
    <row r="2762" ht="12.75">
      <c r="C2762" s="18"/>
    </row>
    <row r="2763" ht="12.75">
      <c r="C2763" s="18"/>
    </row>
    <row r="2764" ht="12.75">
      <c r="C2764" s="18"/>
    </row>
    <row r="2765" ht="12.75">
      <c r="C2765" s="18"/>
    </row>
    <row r="2766" ht="12.75">
      <c r="C2766" s="18"/>
    </row>
    <row r="2767" ht="12.75">
      <c r="C2767" s="18"/>
    </row>
    <row r="2768" ht="12.75">
      <c r="C2768" s="18"/>
    </row>
    <row r="2769" ht="12.75">
      <c r="C2769" s="18"/>
    </row>
    <row r="2770" ht="12.75">
      <c r="C2770" s="18"/>
    </row>
    <row r="2771" ht="12.75">
      <c r="C2771" s="18"/>
    </row>
    <row r="2772" ht="12.75">
      <c r="C2772" s="18"/>
    </row>
    <row r="2773" ht="12.75">
      <c r="C2773" s="18"/>
    </row>
    <row r="2774" ht="12.75">
      <c r="C2774" s="18"/>
    </row>
    <row r="2775" ht="12.75">
      <c r="C2775" s="18"/>
    </row>
    <row r="2776" ht="12.75">
      <c r="C2776" s="18"/>
    </row>
    <row r="2777" ht="12.75">
      <c r="C2777" s="18"/>
    </row>
    <row r="2778" ht="12.75">
      <c r="C2778" s="18"/>
    </row>
    <row r="2779" ht="12.75">
      <c r="C2779" s="18"/>
    </row>
    <row r="2780" ht="12.75">
      <c r="C2780" s="18"/>
    </row>
    <row r="2781" ht="12.75">
      <c r="C2781" s="18"/>
    </row>
    <row r="2782" ht="12.75">
      <c r="C2782" s="18"/>
    </row>
    <row r="2783" ht="12.75">
      <c r="C2783" s="18"/>
    </row>
    <row r="2784" ht="12.75">
      <c r="C2784" s="18"/>
    </row>
    <row r="2785" ht="12.75">
      <c r="C2785" s="18"/>
    </row>
    <row r="2786" ht="12.75">
      <c r="C2786" s="18"/>
    </row>
    <row r="2787" ht="12.75">
      <c r="C2787" s="18"/>
    </row>
    <row r="2788" ht="12.75">
      <c r="C2788" s="18"/>
    </row>
    <row r="2789" ht="12.75">
      <c r="C2789" s="18"/>
    </row>
    <row r="2790" ht="12.75">
      <c r="C2790" s="18"/>
    </row>
    <row r="2791" ht="12.75">
      <c r="C2791" s="18"/>
    </row>
    <row r="2792" ht="12.75">
      <c r="C2792" s="18"/>
    </row>
    <row r="2793" ht="12.75">
      <c r="C2793" s="18"/>
    </row>
    <row r="2794" ht="12.75">
      <c r="C2794" s="18"/>
    </row>
    <row r="2795" ht="12.75">
      <c r="C2795" s="18"/>
    </row>
    <row r="2796" ht="12.75">
      <c r="C2796" s="18"/>
    </row>
    <row r="2797" ht="12.75">
      <c r="C2797" s="18"/>
    </row>
    <row r="2798" ht="12.75">
      <c r="C2798" s="18"/>
    </row>
    <row r="2799" ht="12.75">
      <c r="C2799" s="18"/>
    </row>
    <row r="2800" ht="12.75">
      <c r="C2800" s="18"/>
    </row>
    <row r="2801" ht="12.75">
      <c r="C2801" s="18"/>
    </row>
    <row r="2802" ht="12.75">
      <c r="C2802" s="18"/>
    </row>
    <row r="2803" ht="12.75">
      <c r="C2803" s="18"/>
    </row>
    <row r="2804" ht="12.75">
      <c r="C2804" s="18"/>
    </row>
    <row r="2805" ht="12.75">
      <c r="C2805" s="18"/>
    </row>
    <row r="2806" ht="12.75">
      <c r="C2806" s="18"/>
    </row>
    <row r="2807" ht="12.75">
      <c r="C2807" s="18"/>
    </row>
    <row r="2808" ht="12.75">
      <c r="C2808" s="18"/>
    </row>
    <row r="2809" ht="12.75">
      <c r="C2809" s="18"/>
    </row>
    <row r="2810" ht="12.75">
      <c r="C2810" s="18"/>
    </row>
    <row r="2811" ht="12.75">
      <c r="C2811" s="18"/>
    </row>
    <row r="2812" ht="12.75">
      <c r="C2812" s="18"/>
    </row>
    <row r="2813" ht="12.75">
      <c r="C2813" s="18"/>
    </row>
    <row r="2814" ht="12.75">
      <c r="C2814" s="18"/>
    </row>
    <row r="2815" ht="12.75">
      <c r="C2815" s="18"/>
    </row>
    <row r="2816" ht="12.75">
      <c r="C2816" s="18"/>
    </row>
    <row r="2817" ht="12.75">
      <c r="C2817" s="18"/>
    </row>
    <row r="2818" ht="12.75">
      <c r="C2818" s="18"/>
    </row>
    <row r="2819" ht="12.75">
      <c r="C2819" s="18"/>
    </row>
    <row r="2820" ht="12.75">
      <c r="C2820" s="18"/>
    </row>
    <row r="2821" ht="12.75">
      <c r="C2821" s="18"/>
    </row>
    <row r="2822" ht="12.75">
      <c r="C2822" s="18"/>
    </row>
    <row r="2823" ht="12.75">
      <c r="C2823" s="18"/>
    </row>
    <row r="2824" ht="12.75">
      <c r="C2824" s="18"/>
    </row>
    <row r="2825" ht="12.75">
      <c r="C2825" s="18"/>
    </row>
    <row r="2826" ht="12.75">
      <c r="C2826" s="18"/>
    </row>
    <row r="2827" ht="12.75">
      <c r="C2827" s="18"/>
    </row>
    <row r="2828" ht="12.75">
      <c r="C2828" s="18"/>
    </row>
    <row r="2829" ht="12.75">
      <c r="C2829" s="18"/>
    </row>
    <row r="2830" ht="12.75">
      <c r="C2830" s="18"/>
    </row>
    <row r="2831" ht="12.75">
      <c r="C2831" s="18"/>
    </row>
    <row r="2832" ht="12.75">
      <c r="C2832" s="18"/>
    </row>
    <row r="2833" ht="12.75">
      <c r="C2833" s="18"/>
    </row>
    <row r="2834" ht="12.75">
      <c r="C2834" s="18"/>
    </row>
    <row r="2835" ht="12.75">
      <c r="C2835" s="18"/>
    </row>
    <row r="2836" ht="12.75">
      <c r="C2836" s="18"/>
    </row>
    <row r="2837" ht="12.75">
      <c r="C2837" s="18"/>
    </row>
    <row r="2838" ht="12.75">
      <c r="C2838" s="18"/>
    </row>
    <row r="2839" ht="12.75">
      <c r="C2839" s="18"/>
    </row>
    <row r="2840" ht="12.75">
      <c r="C2840" s="18"/>
    </row>
    <row r="2841" ht="12.75">
      <c r="C2841" s="18"/>
    </row>
    <row r="2842" ht="12.75">
      <c r="C2842" s="18"/>
    </row>
    <row r="2843" ht="12.75">
      <c r="C2843" s="18"/>
    </row>
    <row r="2844" ht="12.75">
      <c r="C2844" s="18"/>
    </row>
    <row r="2845" ht="12.75">
      <c r="C2845" s="18"/>
    </row>
    <row r="2846" ht="12.75">
      <c r="C2846" s="18"/>
    </row>
    <row r="2847" ht="12.75">
      <c r="C2847" s="18"/>
    </row>
    <row r="2848" ht="12.75">
      <c r="C2848" s="18"/>
    </row>
    <row r="2849" ht="12.75">
      <c r="C2849" s="18"/>
    </row>
    <row r="2850" ht="12.75">
      <c r="C2850" s="18"/>
    </row>
    <row r="2851" ht="12.75">
      <c r="C2851" s="18"/>
    </row>
    <row r="2852" ht="12.75">
      <c r="C2852" s="18"/>
    </row>
    <row r="2853" ht="12.75">
      <c r="C2853" s="18"/>
    </row>
    <row r="2854" ht="12.75">
      <c r="C2854" s="18"/>
    </row>
    <row r="2855" ht="12.75">
      <c r="C2855" s="18"/>
    </row>
    <row r="2856" ht="12.75">
      <c r="C2856" s="18"/>
    </row>
    <row r="2857" ht="12.75">
      <c r="C2857" s="18"/>
    </row>
    <row r="2858" ht="12.75">
      <c r="C2858" s="18"/>
    </row>
    <row r="2859" ht="12.75">
      <c r="C2859" s="18"/>
    </row>
    <row r="2860" ht="12.75">
      <c r="C2860" s="18"/>
    </row>
    <row r="2861" ht="12.75">
      <c r="C2861" s="18"/>
    </row>
    <row r="2862" ht="12.75">
      <c r="C2862" s="18"/>
    </row>
    <row r="2863" ht="12.75">
      <c r="C2863" s="18"/>
    </row>
    <row r="2864" ht="12.75">
      <c r="C2864" s="18"/>
    </row>
    <row r="2865" ht="12.75">
      <c r="C2865" s="18"/>
    </row>
    <row r="2866" ht="12.75">
      <c r="C2866" s="18"/>
    </row>
    <row r="2867" ht="12.75">
      <c r="C2867" s="18"/>
    </row>
    <row r="2868" ht="12.75">
      <c r="C2868" s="18"/>
    </row>
    <row r="2869" ht="12.75">
      <c r="C2869" s="18"/>
    </row>
    <row r="2870" ht="12.75">
      <c r="C2870" s="18"/>
    </row>
    <row r="2871" ht="12.75">
      <c r="C2871" s="18"/>
    </row>
    <row r="2872" ht="12.75">
      <c r="C2872" s="18"/>
    </row>
    <row r="2873" ht="12.75">
      <c r="C2873" s="18"/>
    </row>
    <row r="2874" ht="12.75">
      <c r="C2874" s="18"/>
    </row>
    <row r="2875" ht="12.75">
      <c r="C2875" s="18"/>
    </row>
    <row r="2876" ht="12.75">
      <c r="C2876" s="18"/>
    </row>
    <row r="2877" ht="12.75">
      <c r="C2877" s="18"/>
    </row>
    <row r="2878" ht="12.75">
      <c r="C2878" s="18"/>
    </row>
    <row r="2879" ht="12.75">
      <c r="C2879" s="18"/>
    </row>
    <row r="2880" ht="12.75">
      <c r="C2880" s="18"/>
    </row>
    <row r="2881" ht="12.75">
      <c r="C2881" s="18"/>
    </row>
    <row r="2882" ht="12.75">
      <c r="C2882" s="18"/>
    </row>
    <row r="2883" ht="12.75">
      <c r="C2883" s="18"/>
    </row>
    <row r="2884" ht="12.75">
      <c r="C2884" s="18"/>
    </row>
    <row r="2885" ht="12.75">
      <c r="C2885" s="18"/>
    </row>
    <row r="2886" ht="12.75">
      <c r="C2886" s="18"/>
    </row>
    <row r="2887" ht="12.75">
      <c r="C2887" s="18"/>
    </row>
    <row r="2888" ht="12.75">
      <c r="C2888" s="18"/>
    </row>
    <row r="2889" ht="12.75">
      <c r="C2889" s="18"/>
    </row>
    <row r="2890" ht="12.75">
      <c r="C2890" s="18"/>
    </row>
    <row r="2891" ht="12.75">
      <c r="C2891" s="18"/>
    </row>
    <row r="2892" ht="12.75">
      <c r="C2892" s="18"/>
    </row>
    <row r="2893" ht="12.75">
      <c r="C2893" s="18"/>
    </row>
    <row r="2894" ht="12.75">
      <c r="C2894" s="18"/>
    </row>
    <row r="2895" ht="12.75">
      <c r="C2895" s="18"/>
    </row>
    <row r="2896" ht="12.75">
      <c r="C2896" s="18"/>
    </row>
    <row r="2897" ht="12.75">
      <c r="C2897" s="18"/>
    </row>
    <row r="2898" ht="12.75">
      <c r="C2898" s="18"/>
    </row>
    <row r="2899" ht="12.75">
      <c r="C2899" s="18"/>
    </row>
    <row r="2900" ht="12.75">
      <c r="C2900" s="18"/>
    </row>
    <row r="2901" ht="12.75">
      <c r="C2901" s="18"/>
    </row>
    <row r="2902" ht="12.75">
      <c r="C2902" s="18"/>
    </row>
    <row r="2903" ht="12.75">
      <c r="C2903" s="18"/>
    </row>
    <row r="2904" ht="12.75">
      <c r="C2904" s="18"/>
    </row>
    <row r="2905" ht="12.75">
      <c r="C2905" s="18"/>
    </row>
    <row r="2906" ht="12.75">
      <c r="C2906" s="18"/>
    </row>
    <row r="2907" ht="12.75">
      <c r="C2907" s="18"/>
    </row>
    <row r="2908" ht="12.75">
      <c r="C2908" s="18"/>
    </row>
    <row r="2909" ht="12.75">
      <c r="C2909" s="18"/>
    </row>
    <row r="2910" ht="12.75">
      <c r="C2910" s="18"/>
    </row>
    <row r="2911" ht="12.75">
      <c r="C2911" s="18"/>
    </row>
    <row r="2912" ht="12.75">
      <c r="C2912" s="18"/>
    </row>
    <row r="2913" ht="12.75">
      <c r="C2913" s="18"/>
    </row>
    <row r="2914" ht="12.75">
      <c r="C2914" s="18"/>
    </row>
    <row r="2915" ht="12.75">
      <c r="C2915" s="18"/>
    </row>
    <row r="2916" ht="12.75">
      <c r="C2916" s="18"/>
    </row>
    <row r="2917" ht="12.75">
      <c r="C2917" s="18"/>
    </row>
    <row r="2918" ht="12.75">
      <c r="C2918" s="18"/>
    </row>
    <row r="2919" ht="12.75">
      <c r="C2919" s="18"/>
    </row>
    <row r="2920" ht="12.75">
      <c r="C2920" s="18"/>
    </row>
    <row r="2921" ht="12.75">
      <c r="C2921" s="18"/>
    </row>
    <row r="2922" ht="12.75">
      <c r="C2922" s="18"/>
    </row>
    <row r="2923" ht="12.75">
      <c r="C2923" s="18"/>
    </row>
    <row r="2924" ht="12.75">
      <c r="C2924" s="18"/>
    </row>
    <row r="2925" ht="12.75">
      <c r="C2925" s="18"/>
    </row>
    <row r="2926" ht="12.75">
      <c r="C2926" s="18"/>
    </row>
    <row r="2927" ht="12.75">
      <c r="C2927" s="18"/>
    </row>
    <row r="2928" ht="12.75">
      <c r="C2928" s="18"/>
    </row>
    <row r="2929" ht="12.75">
      <c r="C2929" s="18"/>
    </row>
    <row r="2930" ht="12.75">
      <c r="C2930" s="18"/>
    </row>
    <row r="2931" ht="12.75">
      <c r="C2931" s="18"/>
    </row>
    <row r="2932" ht="12.75">
      <c r="C2932" s="18"/>
    </row>
    <row r="2933" ht="12.75">
      <c r="C2933" s="18"/>
    </row>
    <row r="2934" ht="12.75">
      <c r="C2934" s="18"/>
    </row>
    <row r="2935" ht="12.75">
      <c r="C2935" s="18"/>
    </row>
    <row r="2936" ht="12.75">
      <c r="C2936" s="18"/>
    </row>
    <row r="2937" ht="12.75">
      <c r="C2937" s="18"/>
    </row>
    <row r="2938" ht="12.75">
      <c r="C2938" s="18"/>
    </row>
    <row r="2939" ht="12.75">
      <c r="C2939" s="18"/>
    </row>
    <row r="2940" ht="12.75">
      <c r="C2940" s="18"/>
    </row>
    <row r="2941" ht="12.75">
      <c r="C2941" s="18"/>
    </row>
    <row r="2942" ht="12.75">
      <c r="C2942" s="18"/>
    </row>
    <row r="2943" ht="12.75">
      <c r="C2943" s="18"/>
    </row>
    <row r="2944" ht="12.75">
      <c r="C2944" s="18"/>
    </row>
    <row r="2945" ht="12.75">
      <c r="C2945" s="18"/>
    </row>
    <row r="2946" ht="12.75">
      <c r="C2946" s="18"/>
    </row>
    <row r="2947" ht="12.75">
      <c r="C2947" s="18"/>
    </row>
    <row r="2948" ht="12.75">
      <c r="C2948" s="18"/>
    </row>
    <row r="2949" ht="12.75">
      <c r="C2949" s="18"/>
    </row>
    <row r="2950" ht="12.75">
      <c r="C2950" s="18"/>
    </row>
    <row r="2951" ht="12.75">
      <c r="C2951" s="18"/>
    </row>
    <row r="2952" ht="12.75">
      <c r="C2952" s="18"/>
    </row>
    <row r="2953" ht="12.75">
      <c r="C2953" s="18"/>
    </row>
    <row r="2954" ht="12.75">
      <c r="C2954" s="18"/>
    </row>
    <row r="2955" ht="12.75">
      <c r="C2955" s="18"/>
    </row>
    <row r="2956" ht="12.75">
      <c r="C2956" s="18"/>
    </row>
    <row r="2957" ht="12.75">
      <c r="C2957" s="18"/>
    </row>
    <row r="2958" ht="12.75">
      <c r="C2958" s="18"/>
    </row>
    <row r="2959" ht="12.75">
      <c r="C2959" s="18"/>
    </row>
    <row r="2960" ht="12.75">
      <c r="C2960" s="18"/>
    </row>
    <row r="2961" ht="12.75">
      <c r="C2961" s="18"/>
    </row>
    <row r="2962" ht="12.75">
      <c r="C2962" s="18"/>
    </row>
    <row r="2963" ht="12.75">
      <c r="C2963" s="18"/>
    </row>
    <row r="2964" ht="12.75">
      <c r="C2964" s="18"/>
    </row>
    <row r="2965" ht="12.75">
      <c r="C2965" s="18"/>
    </row>
    <row r="2966" ht="12.75">
      <c r="C2966" s="18"/>
    </row>
    <row r="2967" ht="12.75">
      <c r="C2967" s="18"/>
    </row>
    <row r="2968" ht="12.75">
      <c r="C2968" s="18"/>
    </row>
    <row r="2969" ht="12.75">
      <c r="C2969" s="18"/>
    </row>
    <row r="2970" ht="12.75">
      <c r="C2970" s="18"/>
    </row>
    <row r="2971" ht="12.75">
      <c r="C2971" s="18"/>
    </row>
    <row r="2972" ht="12.75">
      <c r="C2972" s="18"/>
    </row>
    <row r="2973" ht="12.75">
      <c r="C2973" s="18"/>
    </row>
    <row r="2974" ht="12.75">
      <c r="C2974" s="18"/>
    </row>
    <row r="2975" ht="12.75">
      <c r="C2975" s="18"/>
    </row>
    <row r="2976" ht="12.75">
      <c r="C2976" s="18"/>
    </row>
    <row r="2977" ht="12.75">
      <c r="C2977" s="18"/>
    </row>
    <row r="2978" ht="12.75">
      <c r="C2978" s="18"/>
    </row>
    <row r="2979" ht="12.75">
      <c r="C2979" s="18"/>
    </row>
    <row r="2980" ht="12.75">
      <c r="C2980" s="18"/>
    </row>
    <row r="2981" ht="12.75">
      <c r="C2981" s="18"/>
    </row>
    <row r="2982" ht="12.75">
      <c r="C2982" s="18"/>
    </row>
    <row r="2983" ht="12.75">
      <c r="C2983" s="18"/>
    </row>
    <row r="2984" ht="12.75">
      <c r="C2984" s="18"/>
    </row>
    <row r="2985" ht="12.75">
      <c r="C2985" s="18"/>
    </row>
    <row r="2986" ht="12.75">
      <c r="C2986" s="18"/>
    </row>
    <row r="2987" ht="12.75">
      <c r="C2987" s="18"/>
    </row>
    <row r="2988" ht="12.75">
      <c r="C2988" s="18"/>
    </row>
    <row r="2989" ht="12.75">
      <c r="C2989" s="18"/>
    </row>
    <row r="2990" ht="12.75">
      <c r="C2990" s="18"/>
    </row>
    <row r="2991" ht="12.75">
      <c r="C2991" s="18"/>
    </row>
    <row r="2992" ht="12.75">
      <c r="C2992" s="18"/>
    </row>
    <row r="2993" ht="12.75">
      <c r="C2993" s="18"/>
    </row>
    <row r="2994" ht="12.75">
      <c r="C2994" s="18"/>
    </row>
    <row r="2995" ht="12.75">
      <c r="C2995" s="18"/>
    </row>
    <row r="2996" ht="12.75">
      <c r="C2996" s="18"/>
    </row>
    <row r="2997" ht="12.75">
      <c r="C2997" s="18"/>
    </row>
    <row r="2998" ht="12.75">
      <c r="C2998" s="18"/>
    </row>
    <row r="2999" ht="12.75">
      <c r="C2999" s="18"/>
    </row>
    <row r="3000" ht="12.75">
      <c r="C3000" s="18"/>
    </row>
    <row r="3001" ht="12.75">
      <c r="C3001" s="18"/>
    </row>
    <row r="3002" ht="12.75">
      <c r="C3002" s="18"/>
    </row>
    <row r="3003" ht="12.75">
      <c r="C3003" s="18"/>
    </row>
    <row r="3004" ht="12.75">
      <c r="C3004" s="18"/>
    </row>
    <row r="3005" ht="12.75">
      <c r="C3005" s="18"/>
    </row>
    <row r="3006" ht="12.75">
      <c r="C3006" s="18"/>
    </row>
    <row r="3007" ht="12.75">
      <c r="C3007" s="18"/>
    </row>
    <row r="3008" ht="12.75">
      <c r="C3008" s="18"/>
    </row>
    <row r="3009" ht="12.75">
      <c r="C3009" s="18"/>
    </row>
    <row r="3010" ht="12.75">
      <c r="C3010" s="18"/>
    </row>
    <row r="3011" ht="12.75">
      <c r="C3011" s="18"/>
    </row>
    <row r="3012" ht="12.75">
      <c r="C3012" s="18"/>
    </row>
    <row r="3013" ht="12.75">
      <c r="C3013" s="18"/>
    </row>
    <row r="3014" ht="12.75">
      <c r="C3014" s="18"/>
    </row>
    <row r="3015" ht="12.75">
      <c r="C3015" s="18"/>
    </row>
    <row r="3016" ht="12.75">
      <c r="C3016" s="18"/>
    </row>
    <row r="3017" ht="12.75">
      <c r="C3017" s="18"/>
    </row>
    <row r="3018" ht="12.75">
      <c r="C3018" s="18"/>
    </row>
    <row r="3019" ht="12.75">
      <c r="C3019" s="18"/>
    </row>
    <row r="3020" ht="12.75">
      <c r="C3020" s="18"/>
    </row>
    <row r="3021" ht="12.75">
      <c r="C3021" s="18"/>
    </row>
    <row r="3022" ht="12.75">
      <c r="C3022" s="18"/>
    </row>
    <row r="3023" ht="12.75">
      <c r="C3023" s="18"/>
    </row>
    <row r="3024" ht="12.75">
      <c r="C3024" s="18"/>
    </row>
    <row r="3025" ht="12.75">
      <c r="C3025" s="18"/>
    </row>
    <row r="3026" ht="12.75">
      <c r="C3026" s="18"/>
    </row>
    <row r="3027" ht="12.75">
      <c r="C3027" s="18"/>
    </row>
    <row r="3028" ht="12.75">
      <c r="C3028" s="18"/>
    </row>
    <row r="3029" ht="12.75">
      <c r="C3029" s="18"/>
    </row>
    <row r="3030" ht="12.75">
      <c r="C3030" s="18"/>
    </row>
    <row r="3031" ht="12.75">
      <c r="C3031" s="18"/>
    </row>
    <row r="3032" ht="12.75">
      <c r="C3032" s="18"/>
    </row>
    <row r="3033" ht="12.75">
      <c r="C3033" s="18"/>
    </row>
    <row r="3034" ht="12.75">
      <c r="C3034" s="18"/>
    </row>
    <row r="3035" ht="12.75">
      <c r="C3035" s="18"/>
    </row>
    <row r="3036" ht="12.75">
      <c r="C3036" s="18"/>
    </row>
    <row r="3037" ht="12.75">
      <c r="C3037" s="18"/>
    </row>
    <row r="3038" ht="12.75">
      <c r="C3038" s="18"/>
    </row>
    <row r="3039" ht="12.75">
      <c r="C3039" s="18"/>
    </row>
    <row r="3040" ht="12.75">
      <c r="C3040" s="18"/>
    </row>
    <row r="3041" ht="12.75">
      <c r="C3041" s="18"/>
    </row>
    <row r="3042" ht="12.75">
      <c r="C3042" s="18"/>
    </row>
    <row r="3043" ht="12.75">
      <c r="C3043" s="18"/>
    </row>
    <row r="3044" ht="12.75">
      <c r="C3044" s="18"/>
    </row>
    <row r="3045" ht="12.75">
      <c r="C3045" s="18"/>
    </row>
    <row r="3046" ht="12.75">
      <c r="C3046" s="18"/>
    </row>
    <row r="3047" ht="12.75">
      <c r="C3047" s="18"/>
    </row>
    <row r="3048" ht="12.75">
      <c r="C3048" s="18"/>
    </row>
    <row r="3049" ht="12.75">
      <c r="C3049" s="18"/>
    </row>
    <row r="3050" ht="12.75">
      <c r="C3050" s="18"/>
    </row>
    <row r="3051" ht="12.75">
      <c r="C3051" s="18"/>
    </row>
    <row r="3052" ht="12.75">
      <c r="C3052" s="18"/>
    </row>
    <row r="3053" ht="12.75">
      <c r="C3053" s="18"/>
    </row>
    <row r="3054" ht="12.75">
      <c r="C3054" s="18"/>
    </row>
    <row r="3055" ht="12.75">
      <c r="C3055" s="18"/>
    </row>
    <row r="3056" ht="12.75">
      <c r="C3056" s="18"/>
    </row>
    <row r="3057" ht="12.75">
      <c r="C3057" s="18"/>
    </row>
    <row r="3058" ht="12.75">
      <c r="C3058" s="18"/>
    </row>
    <row r="3059" ht="12.75">
      <c r="C3059" s="18"/>
    </row>
    <row r="3060" ht="12.75">
      <c r="C3060" s="18"/>
    </row>
    <row r="3061" ht="12.75">
      <c r="C3061" s="18"/>
    </row>
    <row r="3062" ht="12.75">
      <c r="C3062" s="18"/>
    </row>
    <row r="3063" ht="12.75">
      <c r="C3063" s="18"/>
    </row>
    <row r="3064" ht="12.75">
      <c r="C3064" s="18"/>
    </row>
    <row r="3065" ht="12.75">
      <c r="C3065" s="18"/>
    </row>
    <row r="3066" ht="12.75">
      <c r="C3066" s="18"/>
    </row>
    <row r="3067" ht="12.75">
      <c r="C3067" s="18"/>
    </row>
    <row r="3068" ht="12.75">
      <c r="C3068" s="18"/>
    </row>
    <row r="3069" ht="12.75">
      <c r="C3069" s="18"/>
    </row>
    <row r="3070" ht="12.75">
      <c r="C3070" s="18"/>
    </row>
    <row r="3071" ht="12.75">
      <c r="C3071" s="18"/>
    </row>
    <row r="3072" ht="12.75">
      <c r="C3072" s="18"/>
    </row>
    <row r="3073" ht="12.75">
      <c r="C3073" s="18"/>
    </row>
    <row r="3074" ht="12.75">
      <c r="C3074" s="18"/>
    </row>
    <row r="3075" ht="12.75">
      <c r="C3075" s="18"/>
    </row>
    <row r="3076" ht="12.75">
      <c r="C3076" s="18"/>
    </row>
    <row r="3077" ht="12.75">
      <c r="C3077" s="18"/>
    </row>
    <row r="3078" ht="12.75">
      <c r="C3078" s="18"/>
    </row>
    <row r="3079" ht="12.75">
      <c r="C3079" s="18"/>
    </row>
    <row r="3080" ht="12.75">
      <c r="C3080" s="18"/>
    </row>
    <row r="3081" ht="12.75">
      <c r="C3081" s="18"/>
    </row>
    <row r="3082" ht="12.75">
      <c r="C3082" s="18"/>
    </row>
    <row r="3083" ht="12.75">
      <c r="C3083" s="18"/>
    </row>
    <row r="3084" ht="12.75">
      <c r="C3084" s="18"/>
    </row>
    <row r="3085" ht="12.75">
      <c r="C3085" s="18"/>
    </row>
    <row r="3086" ht="12.75">
      <c r="C3086" s="18"/>
    </row>
    <row r="3087" ht="12.75">
      <c r="C3087" s="18"/>
    </row>
    <row r="3088" ht="12.75">
      <c r="C3088" s="18"/>
    </row>
    <row r="3089" ht="12.75">
      <c r="C3089" s="18"/>
    </row>
    <row r="3090" ht="12.75">
      <c r="C3090" s="18"/>
    </row>
    <row r="3091" ht="12.75">
      <c r="C3091" s="18"/>
    </row>
    <row r="3092" ht="12.75">
      <c r="C3092" s="18"/>
    </row>
    <row r="3093" ht="12.75">
      <c r="C3093" s="18"/>
    </row>
    <row r="3094" ht="12.75">
      <c r="C3094" s="18"/>
    </row>
    <row r="3095" ht="12.75">
      <c r="C3095" s="18"/>
    </row>
    <row r="3096" ht="12.75">
      <c r="C3096" s="18"/>
    </row>
    <row r="3097" ht="12.75">
      <c r="C3097" s="18"/>
    </row>
    <row r="3098" ht="12.75">
      <c r="C3098" s="18"/>
    </row>
    <row r="3099" ht="12.75">
      <c r="C3099" s="18"/>
    </row>
    <row r="3100" ht="12.75">
      <c r="C3100" s="18"/>
    </row>
    <row r="3101" ht="12.75">
      <c r="C3101" s="18"/>
    </row>
    <row r="3102" ht="12.75">
      <c r="C3102" s="18"/>
    </row>
    <row r="3103" ht="12.75">
      <c r="C3103" s="18"/>
    </row>
    <row r="3104" ht="12.75">
      <c r="C3104" s="18"/>
    </row>
    <row r="3105" ht="12.75">
      <c r="C3105" s="18"/>
    </row>
    <row r="3106" ht="12.75">
      <c r="C3106" s="18"/>
    </row>
    <row r="3107" ht="12.75">
      <c r="C3107" s="18"/>
    </row>
    <row r="3108" ht="12.75">
      <c r="C3108" s="18"/>
    </row>
    <row r="3109" ht="12.75">
      <c r="C3109" s="18"/>
    </row>
    <row r="3110" ht="12.75">
      <c r="C3110" s="18"/>
    </row>
    <row r="3111" ht="12.75">
      <c r="C3111" s="18"/>
    </row>
    <row r="3112" ht="12.75">
      <c r="C3112" s="18"/>
    </row>
    <row r="3113" ht="12.75">
      <c r="C3113" s="18"/>
    </row>
    <row r="3114" ht="12.75">
      <c r="C3114" s="18"/>
    </row>
    <row r="3115" ht="12.75">
      <c r="C3115" s="18"/>
    </row>
    <row r="3116" ht="12.75">
      <c r="C3116" s="18"/>
    </row>
    <row r="3117" ht="12.75">
      <c r="C3117" s="18"/>
    </row>
    <row r="3118" ht="12.75">
      <c r="C3118" s="18"/>
    </row>
    <row r="3119" ht="12.75">
      <c r="C3119" s="18"/>
    </row>
    <row r="3120" ht="12.75">
      <c r="C3120" s="18"/>
    </row>
    <row r="3121" ht="12.75">
      <c r="C3121" s="18"/>
    </row>
    <row r="3122" ht="12.75">
      <c r="C3122" s="18"/>
    </row>
    <row r="3123" ht="12.75">
      <c r="C3123" s="18"/>
    </row>
    <row r="3124" ht="12.75">
      <c r="C3124" s="18"/>
    </row>
    <row r="3125" ht="12.75">
      <c r="C3125" s="18"/>
    </row>
    <row r="3126" ht="12.75">
      <c r="C3126" s="18"/>
    </row>
    <row r="3127" ht="12.75">
      <c r="C3127" s="18"/>
    </row>
    <row r="3128" ht="12.75">
      <c r="C3128" s="18"/>
    </row>
    <row r="3129" ht="12.75">
      <c r="C3129" s="18"/>
    </row>
    <row r="3130" ht="12.75">
      <c r="C3130" s="18"/>
    </row>
    <row r="3131" ht="12.75">
      <c r="C3131" s="18"/>
    </row>
    <row r="3132" ht="12.75">
      <c r="C3132" s="18"/>
    </row>
    <row r="3133" ht="12.75">
      <c r="C3133" s="18"/>
    </row>
    <row r="3134" ht="12.75">
      <c r="C3134" s="18"/>
    </row>
    <row r="3135" ht="12.75">
      <c r="C3135" s="18"/>
    </row>
    <row r="3136" ht="12.75">
      <c r="C3136" s="18"/>
    </row>
    <row r="3137" ht="12.75">
      <c r="C3137" s="18"/>
    </row>
    <row r="3138" ht="12.75">
      <c r="C3138" s="18"/>
    </row>
    <row r="3139" ht="12.75">
      <c r="C3139" s="18"/>
    </row>
    <row r="3140" ht="12.75">
      <c r="C3140" s="18"/>
    </row>
    <row r="3141" ht="12.75">
      <c r="C3141" s="18"/>
    </row>
    <row r="3142" ht="12.75">
      <c r="C3142" s="18"/>
    </row>
    <row r="3143" ht="12.75">
      <c r="C3143" s="18"/>
    </row>
    <row r="3144" ht="12.75">
      <c r="C3144" s="18"/>
    </row>
    <row r="3145" ht="12.75">
      <c r="C3145" s="18"/>
    </row>
    <row r="3146" ht="12.75">
      <c r="C3146" s="18"/>
    </row>
    <row r="3147" ht="12.75">
      <c r="C3147" s="18"/>
    </row>
    <row r="3148" ht="12.75">
      <c r="C3148" s="18"/>
    </row>
    <row r="3149" ht="12.75">
      <c r="C3149" s="18"/>
    </row>
    <row r="3150" ht="12.75">
      <c r="C3150" s="18"/>
    </row>
    <row r="3151" ht="12.75">
      <c r="C3151" s="18"/>
    </row>
    <row r="3152" ht="12.75">
      <c r="C3152" s="18"/>
    </row>
    <row r="3153" ht="12.75">
      <c r="C3153" s="18"/>
    </row>
    <row r="3154" ht="12.75">
      <c r="C3154" s="18"/>
    </row>
    <row r="3155" ht="12.75">
      <c r="C3155" s="18"/>
    </row>
    <row r="3156" ht="12.75">
      <c r="C3156" s="18"/>
    </row>
    <row r="3157" ht="12.75">
      <c r="C3157" s="18"/>
    </row>
    <row r="3158" ht="12.75">
      <c r="C3158" s="18"/>
    </row>
    <row r="3159" ht="12.75">
      <c r="C3159" s="18"/>
    </row>
    <row r="3160" ht="12.75">
      <c r="C3160" s="18"/>
    </row>
    <row r="3161" ht="12.75">
      <c r="C3161" s="18"/>
    </row>
    <row r="3162" ht="12.75">
      <c r="C3162" s="18"/>
    </row>
    <row r="3163" ht="12.75">
      <c r="C3163" s="18"/>
    </row>
    <row r="3164" ht="12.75">
      <c r="C3164" s="18"/>
    </row>
    <row r="3165" ht="12.75">
      <c r="C3165" s="18"/>
    </row>
    <row r="3166" ht="12.75">
      <c r="C3166" s="18"/>
    </row>
    <row r="3167" ht="12.75">
      <c r="C3167" s="18"/>
    </row>
    <row r="3168" ht="12.75">
      <c r="C3168" s="18"/>
    </row>
    <row r="3169" ht="12.75">
      <c r="C3169" s="18"/>
    </row>
    <row r="3170" ht="12.75">
      <c r="C3170" s="18"/>
    </row>
    <row r="3171" ht="12.75">
      <c r="C3171" s="18"/>
    </row>
    <row r="3172" ht="12.75">
      <c r="C3172" s="18"/>
    </row>
    <row r="3173" ht="12.75">
      <c r="C3173" s="18"/>
    </row>
    <row r="3174" ht="12.75">
      <c r="C3174" s="18"/>
    </row>
    <row r="3175" ht="12.75">
      <c r="C3175" s="18"/>
    </row>
    <row r="3176" ht="12.75">
      <c r="C3176" s="18"/>
    </row>
    <row r="3177" ht="12.75">
      <c r="C3177" s="18"/>
    </row>
    <row r="3178" ht="12.75">
      <c r="C3178" s="18"/>
    </row>
    <row r="3179" ht="12.75">
      <c r="C3179" s="18"/>
    </row>
    <row r="3180" ht="12.75">
      <c r="C3180" s="18"/>
    </row>
    <row r="3181" ht="12.75">
      <c r="C3181" s="18"/>
    </row>
    <row r="3182" ht="12.75">
      <c r="C3182" s="18"/>
    </row>
    <row r="3183" ht="12.75">
      <c r="C3183" s="18"/>
    </row>
    <row r="3184" ht="12.75">
      <c r="C3184" s="18"/>
    </row>
    <row r="3185" ht="12.75">
      <c r="C3185" s="18"/>
    </row>
    <row r="3186" ht="12.75">
      <c r="C3186" s="18"/>
    </row>
    <row r="3187" ht="12.75">
      <c r="C3187" s="18"/>
    </row>
    <row r="3188" ht="12.75">
      <c r="C3188" s="18"/>
    </row>
    <row r="3189" ht="12.75">
      <c r="C3189" s="18"/>
    </row>
    <row r="3190" ht="12.75">
      <c r="C3190" s="18"/>
    </row>
    <row r="3191" ht="12.75">
      <c r="C3191" s="18"/>
    </row>
    <row r="3192" ht="12.75">
      <c r="C3192" s="18"/>
    </row>
    <row r="3193" ht="12.75">
      <c r="C3193" s="18"/>
    </row>
    <row r="3194" ht="12.75">
      <c r="C3194" s="18"/>
    </row>
    <row r="3195" ht="12.75">
      <c r="C3195" s="18"/>
    </row>
    <row r="3196" ht="12.75">
      <c r="C3196" s="18"/>
    </row>
    <row r="3197" ht="12.75">
      <c r="C3197" s="18"/>
    </row>
    <row r="3198" ht="12.75">
      <c r="C3198" s="18"/>
    </row>
    <row r="3199" ht="12.75">
      <c r="C3199" s="18"/>
    </row>
    <row r="3200" ht="12.75">
      <c r="C3200" s="18"/>
    </row>
    <row r="3201" ht="12.75">
      <c r="C3201" s="18"/>
    </row>
    <row r="3202" ht="12.75">
      <c r="C3202" s="18"/>
    </row>
    <row r="3203" ht="12.75">
      <c r="C3203" s="18"/>
    </row>
    <row r="3204" ht="12.75">
      <c r="C3204" s="18"/>
    </row>
    <row r="3205" ht="12.75">
      <c r="C3205" s="18"/>
    </row>
    <row r="3206" ht="12.75">
      <c r="C3206" s="18"/>
    </row>
    <row r="3207" ht="12.75">
      <c r="C3207" s="18"/>
    </row>
    <row r="3208" ht="12.75">
      <c r="C3208" s="18"/>
    </row>
    <row r="3209" ht="12.75">
      <c r="C3209" s="18"/>
    </row>
    <row r="3210" ht="12.75">
      <c r="C3210" s="18"/>
    </row>
    <row r="3211" ht="12.75">
      <c r="C3211" s="18"/>
    </row>
    <row r="3212" ht="12.75">
      <c r="C3212" s="18"/>
    </row>
    <row r="3213" ht="12.75">
      <c r="C3213" s="18"/>
    </row>
    <row r="3214" ht="12.75">
      <c r="C3214" s="18"/>
    </row>
    <row r="3215" ht="12.75">
      <c r="C3215" s="18"/>
    </row>
    <row r="3216" ht="12.75">
      <c r="C3216" s="18"/>
    </row>
    <row r="3217" ht="12.75">
      <c r="C3217" s="18"/>
    </row>
    <row r="3218" ht="12.75">
      <c r="C3218" s="18"/>
    </row>
    <row r="3219" ht="12.75">
      <c r="C3219" s="18"/>
    </row>
    <row r="3220" ht="12.75">
      <c r="C3220" s="18"/>
    </row>
    <row r="3221" ht="12.75">
      <c r="C3221" s="18"/>
    </row>
    <row r="3222" ht="12.75">
      <c r="C3222" s="18"/>
    </row>
    <row r="3223" ht="12.75">
      <c r="C3223" s="18"/>
    </row>
    <row r="3224" ht="12.75">
      <c r="C3224" s="18"/>
    </row>
    <row r="3225" ht="12.75">
      <c r="C3225" s="18"/>
    </row>
    <row r="3226" ht="12.75">
      <c r="C3226" s="18"/>
    </row>
    <row r="3227" ht="12.75">
      <c r="C3227" s="18"/>
    </row>
    <row r="3228" ht="12.75">
      <c r="C3228" s="18"/>
    </row>
    <row r="3229" ht="12.75">
      <c r="C3229" s="18"/>
    </row>
    <row r="3230" ht="12.75">
      <c r="C3230" s="18"/>
    </row>
    <row r="3231" ht="12.75">
      <c r="C3231" s="18"/>
    </row>
    <row r="3232" ht="12.75">
      <c r="C3232" s="18"/>
    </row>
    <row r="3233" ht="12.75">
      <c r="C3233" s="18"/>
    </row>
    <row r="3234" ht="12.75">
      <c r="C3234" s="18"/>
    </row>
    <row r="3235" ht="12.75">
      <c r="C3235" s="18"/>
    </row>
    <row r="3236" ht="12.75">
      <c r="C3236" s="18"/>
    </row>
    <row r="3237" ht="12.75">
      <c r="C3237" s="18"/>
    </row>
    <row r="3238" ht="12.75">
      <c r="C3238" s="18"/>
    </row>
    <row r="3239" ht="12.75">
      <c r="C3239" s="18"/>
    </row>
    <row r="3240" ht="12.75">
      <c r="C3240" s="18"/>
    </row>
    <row r="3241" ht="12.75">
      <c r="C3241" s="18"/>
    </row>
    <row r="3242" ht="12.75">
      <c r="C3242" s="18"/>
    </row>
    <row r="3243" ht="12.75">
      <c r="C3243" s="18"/>
    </row>
    <row r="3244" ht="12.75">
      <c r="C3244" s="18"/>
    </row>
    <row r="3245" ht="12.75">
      <c r="C3245" s="18"/>
    </row>
    <row r="3246" ht="12.75">
      <c r="C3246" s="18"/>
    </row>
    <row r="3247" ht="12.75">
      <c r="C3247" s="18"/>
    </row>
    <row r="3248" ht="12.75">
      <c r="C3248" s="18"/>
    </row>
    <row r="3249" ht="12.75">
      <c r="C3249" s="18"/>
    </row>
    <row r="3250" ht="12.75">
      <c r="C3250" s="18"/>
    </row>
    <row r="3251" ht="12.75">
      <c r="C3251" s="18"/>
    </row>
    <row r="3252" ht="12.75">
      <c r="C3252" s="18"/>
    </row>
    <row r="3253" ht="12.75">
      <c r="C3253" s="18"/>
    </row>
    <row r="3254" ht="12.75">
      <c r="C3254" s="18"/>
    </row>
    <row r="3255" ht="12.75">
      <c r="C3255" s="18"/>
    </row>
    <row r="3256" ht="12.75">
      <c r="C3256" s="18"/>
    </row>
    <row r="3257" ht="12.75">
      <c r="C3257" s="18"/>
    </row>
    <row r="3258" ht="12.75">
      <c r="C3258" s="18"/>
    </row>
    <row r="3259" ht="12.75">
      <c r="C3259" s="18"/>
    </row>
    <row r="3260" ht="12.75">
      <c r="C3260" s="18"/>
    </row>
    <row r="3261" ht="12.75">
      <c r="C3261" s="18"/>
    </row>
    <row r="3262" ht="12.75">
      <c r="C3262" s="18"/>
    </row>
    <row r="3263" ht="12.75">
      <c r="C3263" s="18"/>
    </row>
    <row r="3264" ht="12.75">
      <c r="C3264" s="18"/>
    </row>
    <row r="3265" ht="12.75">
      <c r="C3265" s="18"/>
    </row>
    <row r="3266" ht="12.75">
      <c r="C3266" s="18"/>
    </row>
    <row r="3267" ht="12.75">
      <c r="C3267" s="18"/>
    </row>
    <row r="3268" ht="12.75">
      <c r="C3268" s="18"/>
    </row>
    <row r="3269" ht="12.75">
      <c r="C3269" s="18"/>
    </row>
    <row r="3270" ht="12.75">
      <c r="C3270" s="18"/>
    </row>
    <row r="3271" ht="12.75">
      <c r="C3271" s="18"/>
    </row>
    <row r="3272" ht="12.75">
      <c r="C3272" s="18"/>
    </row>
    <row r="3273" ht="12.75">
      <c r="C3273" s="18"/>
    </row>
    <row r="3274" ht="12.75">
      <c r="C3274" s="18"/>
    </row>
    <row r="3275" ht="12.75">
      <c r="C3275" s="18"/>
    </row>
    <row r="3276" ht="12.75">
      <c r="C3276" s="18"/>
    </row>
    <row r="3277" ht="12.75">
      <c r="C3277" s="18"/>
    </row>
    <row r="3278" ht="12.75">
      <c r="C3278" s="18"/>
    </row>
    <row r="3279" ht="12.75">
      <c r="C3279" s="18"/>
    </row>
    <row r="3280" ht="12.75">
      <c r="C3280" s="18"/>
    </row>
    <row r="3281" ht="12.75">
      <c r="C3281" s="18"/>
    </row>
    <row r="3282" ht="12.75">
      <c r="C3282" s="18"/>
    </row>
    <row r="3283" ht="12.75">
      <c r="C3283" s="18"/>
    </row>
    <row r="3284" ht="12.75">
      <c r="C3284" s="18"/>
    </row>
    <row r="3285" ht="12.75">
      <c r="C3285" s="18"/>
    </row>
    <row r="3286" ht="12.75">
      <c r="C3286" s="18"/>
    </row>
    <row r="3287" ht="12.75">
      <c r="C3287" s="18"/>
    </row>
    <row r="3288" ht="12.75">
      <c r="C3288" s="18"/>
    </row>
    <row r="3289" ht="12.75">
      <c r="C3289" s="18"/>
    </row>
    <row r="3290" ht="12.75">
      <c r="C3290" s="18"/>
    </row>
    <row r="3291" ht="12.75">
      <c r="C3291" s="18"/>
    </row>
    <row r="3292" ht="12.75">
      <c r="C3292" s="18"/>
    </row>
    <row r="3293" ht="12.75">
      <c r="C3293" s="18"/>
    </row>
    <row r="3294" ht="12.75">
      <c r="C3294" s="18"/>
    </row>
    <row r="3295" ht="12.75">
      <c r="C3295" s="18"/>
    </row>
    <row r="3296" ht="12.75">
      <c r="C3296" s="18"/>
    </row>
    <row r="3297" ht="12.75">
      <c r="C3297" s="18"/>
    </row>
    <row r="3298" ht="12.75">
      <c r="C3298" s="18"/>
    </row>
    <row r="3299" ht="12.75">
      <c r="C3299" s="18"/>
    </row>
    <row r="3300" ht="12.75">
      <c r="C3300" s="18"/>
    </row>
    <row r="3301" ht="12.75">
      <c r="C3301" s="18"/>
    </row>
    <row r="3302" ht="12.75">
      <c r="C3302" s="18"/>
    </row>
    <row r="3303" ht="12.75">
      <c r="C3303" s="18"/>
    </row>
    <row r="3304" ht="12.75">
      <c r="C3304" s="18"/>
    </row>
    <row r="3305" ht="12.75">
      <c r="C3305" s="18"/>
    </row>
    <row r="3306" ht="12.75">
      <c r="C3306" s="18"/>
    </row>
    <row r="3307" ht="12.75">
      <c r="C3307" s="18"/>
    </row>
    <row r="3308" ht="12.75">
      <c r="C3308" s="18"/>
    </row>
    <row r="3309" ht="12.75">
      <c r="C3309" s="18"/>
    </row>
    <row r="3310" ht="12.75">
      <c r="C3310" s="18"/>
    </row>
    <row r="3311" ht="12.75">
      <c r="C3311" s="18"/>
    </row>
    <row r="3312" ht="12.75">
      <c r="C3312" s="18"/>
    </row>
    <row r="3313" ht="12.75">
      <c r="C3313" s="18"/>
    </row>
    <row r="3314" ht="12.75">
      <c r="C3314" s="18"/>
    </row>
    <row r="3315" ht="12.75">
      <c r="C3315" s="18"/>
    </row>
    <row r="3316" ht="12.75">
      <c r="C3316" s="18"/>
    </row>
    <row r="3317" ht="12.75">
      <c r="C3317" s="18"/>
    </row>
    <row r="3318" ht="12.75">
      <c r="C3318" s="18"/>
    </row>
    <row r="3319" ht="12.75">
      <c r="C3319" s="18"/>
    </row>
    <row r="3320" ht="12.75">
      <c r="C3320" s="18"/>
    </row>
    <row r="3321" ht="12.75">
      <c r="C3321" s="18"/>
    </row>
    <row r="3322" ht="12.75">
      <c r="C3322" s="18"/>
    </row>
    <row r="3323" ht="12.75">
      <c r="C3323" s="18"/>
    </row>
    <row r="3324" ht="12.75">
      <c r="C3324" s="18"/>
    </row>
    <row r="3325" ht="12.75">
      <c r="C3325" s="18"/>
    </row>
    <row r="3326" ht="12.75">
      <c r="C3326" s="18"/>
    </row>
    <row r="3327" ht="12.75">
      <c r="C3327" s="18"/>
    </row>
    <row r="3328" ht="12.75">
      <c r="C3328" s="18"/>
    </row>
    <row r="3329" ht="12.75">
      <c r="C3329" s="18"/>
    </row>
    <row r="3330" ht="12.75">
      <c r="C3330" s="18"/>
    </row>
    <row r="3331" ht="12.75">
      <c r="C3331" s="18"/>
    </row>
    <row r="3332" ht="12.75">
      <c r="C3332" s="18"/>
    </row>
    <row r="3333" ht="12.75">
      <c r="C3333" s="18"/>
    </row>
    <row r="3334" ht="12.75">
      <c r="C3334" s="18"/>
    </row>
    <row r="3335" ht="12.75">
      <c r="C3335" s="18"/>
    </row>
    <row r="3336" ht="12.75">
      <c r="C3336" s="18"/>
    </row>
    <row r="3337" ht="12.75">
      <c r="C3337" s="18"/>
    </row>
    <row r="3338" ht="12.75">
      <c r="C3338" s="18"/>
    </row>
    <row r="3339" ht="12.75">
      <c r="C3339" s="18"/>
    </row>
    <row r="3340" ht="12.75">
      <c r="C3340" s="18"/>
    </row>
    <row r="3341" ht="12.75">
      <c r="C3341" s="18"/>
    </row>
    <row r="3342" ht="12.75">
      <c r="C3342" s="18"/>
    </row>
    <row r="3343" ht="12.75">
      <c r="C3343" s="18"/>
    </row>
    <row r="3344" ht="12.75">
      <c r="C3344" s="18"/>
    </row>
    <row r="3345" ht="12.75">
      <c r="C3345" s="18"/>
    </row>
    <row r="3346" ht="12.75">
      <c r="C3346" s="18"/>
    </row>
    <row r="3347" ht="12.75">
      <c r="C3347" s="18"/>
    </row>
    <row r="3348" ht="12.75">
      <c r="C3348" s="18"/>
    </row>
    <row r="3349" ht="12.75">
      <c r="C3349" s="18"/>
    </row>
    <row r="3350" ht="12.75">
      <c r="C3350" s="18"/>
    </row>
    <row r="3351" ht="12.75">
      <c r="C3351" s="18"/>
    </row>
    <row r="3352" ht="12.75">
      <c r="C3352" s="18"/>
    </row>
    <row r="3353" ht="12.75">
      <c r="C3353" s="18"/>
    </row>
    <row r="3354" ht="12.75">
      <c r="C3354" s="18"/>
    </row>
    <row r="3355" ht="12.75">
      <c r="C3355" s="18"/>
    </row>
    <row r="3356" ht="12.75">
      <c r="C3356" s="18"/>
    </row>
    <row r="3357" ht="12.75">
      <c r="C3357" s="18"/>
    </row>
    <row r="3358" ht="12.75">
      <c r="C3358" s="18"/>
    </row>
    <row r="3359" ht="12.75">
      <c r="C3359" s="18"/>
    </row>
    <row r="3360" ht="12.75">
      <c r="C3360" s="18"/>
    </row>
    <row r="3361" ht="12.75">
      <c r="C3361" s="18"/>
    </row>
    <row r="3362" ht="12.75">
      <c r="C3362" s="18"/>
    </row>
    <row r="3363" ht="12.75">
      <c r="C3363" s="18"/>
    </row>
    <row r="3364" ht="12.75">
      <c r="C3364" s="18"/>
    </row>
    <row r="3365" ht="12.75">
      <c r="C3365" s="18"/>
    </row>
    <row r="3366" ht="12.75">
      <c r="C3366" s="18"/>
    </row>
    <row r="3367" ht="12.75">
      <c r="C3367" s="18"/>
    </row>
    <row r="3368" ht="12.75">
      <c r="C3368" s="18"/>
    </row>
    <row r="3369" ht="12.75">
      <c r="C3369" s="18"/>
    </row>
  </sheetData>
  <printOptions/>
  <pageMargins left="0.5905511811023623" right="0.4724409448818898" top="0.5511811023622047" bottom="0.9055118110236221" header="0.5118110236220472" footer="0.5118110236220472"/>
  <pageSetup horizontalDpi="300" verticalDpi="300" orientation="portrait" paperSize="9" scale="70" r:id="rId1"/>
  <rowBreaks count="4" manualBreakCount="4">
    <brk id="71" max="255" man="1"/>
    <brk id="152" max="255" man="1"/>
    <brk id="236" max="255" man="1"/>
    <brk id="3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Hottwil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Umbricht</dc:creator>
  <cp:keywords/>
  <dc:description/>
  <cp:lastModifiedBy>Steiner Prisca</cp:lastModifiedBy>
  <cp:lastPrinted>2003-12-07T17:45:07Z</cp:lastPrinted>
  <dcterms:created xsi:type="dcterms:W3CDTF">2003-09-21T08:38:24Z</dcterms:created>
  <dcterms:modified xsi:type="dcterms:W3CDTF">2008-01-08T17:07:50Z</dcterms:modified>
  <cp:category/>
  <cp:version/>
  <cp:contentType/>
  <cp:contentStatus/>
</cp:coreProperties>
</file>